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 tabRatio="758"/>
  </bookViews>
  <sheets>
    <sheet name="Приложение 3 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123Graph_AGRAPH1" localSheetId="0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hidden="1">'[1]на 1 тут'!#REF!</definedName>
    <definedName name="__123Graph_CGRAPH1" localSheetId="0" hidden="1">'[1]на 1 тут'!#REF!</definedName>
    <definedName name="__123Graph_CGRAPH1" hidden="1">'[1]на 1 тут'!#REF!</definedName>
    <definedName name="__123Graph_CGRAPH2" localSheetId="0" hidden="1">'[1]на 1 тут'!#REF!</definedName>
    <definedName name="__123Graph_CGRAPH2" hidden="1">'[1]на 1 тут'!#REF!</definedName>
    <definedName name="__123Graph_LBL_AGRAPH1" localSheetId="0" hidden="1">'[1]на 1 тут'!#REF!</definedName>
    <definedName name="__123Graph_LBL_AGRAPH1" hidden="1">'[1]на 1 тут'!#REF!</definedName>
    <definedName name="__123Graph_XGRAPH1" localSheetId="0" hidden="1">'[1]на 1 тут'!#REF!</definedName>
    <definedName name="__123Graph_XGRAPH1" hidden="1">'[1]на 1 тут'!#REF!</definedName>
    <definedName name="__123Graph_XGRAPH2" localSheetId="0" hidden="1">'[1]на 1 тут'!#REF!</definedName>
    <definedName name="__123Graph_XGRAPH2" hidden="1">'[1]на 1 тут'!#REF!</definedName>
    <definedName name="__CST11">[2]MAIN!$A$106:$IV$106</definedName>
    <definedName name="__CST12">[2]MAIN!$A$116:$IV$116</definedName>
    <definedName name="__CST13">[2]MAIN!$A$126:$IV$126</definedName>
    <definedName name="__CST14">[2]MAIN!$A$346:$IV$346</definedName>
    <definedName name="__CST15">[2]MAIN!$A$1198:$IV$1198</definedName>
    <definedName name="__CST21">[2]MAIN!$A$109:$IV$109</definedName>
    <definedName name="__CST22">[2]MAIN!$A$119:$IV$119</definedName>
    <definedName name="__CST23">[2]MAIN!$A$129:$IV$129</definedName>
    <definedName name="__CST24">[2]MAIN!$A$349:$IV$349</definedName>
    <definedName name="__CST25">[2]MAIN!$A$1200:$IV$1200</definedName>
    <definedName name="__FXA1">[2]MAIN!$A$261:$IV$261</definedName>
    <definedName name="__FXA11">[2]MAIN!$A$1204:$IV$1204</definedName>
    <definedName name="__FXA2">[2]MAIN!$A$280:$IV$280</definedName>
    <definedName name="__FXA21">[2]MAIN!$A$1206:$IV$1206</definedName>
    <definedName name="__IRR1">[2]MAIN!$D$1013</definedName>
    <definedName name="__KRD1">[2]MAIN!$A$524:$IV$524</definedName>
    <definedName name="__KRD2">[2]MAIN!$A$552:$IV$552</definedName>
    <definedName name="__LIS1">[2]MAIN!$A$325:$IV$325</definedName>
    <definedName name="__NPV1">[2]MAIN!$D$1004</definedName>
    <definedName name="__PR11">[2]MAIN!$A$66:$IV$66</definedName>
    <definedName name="__PR12">[2]MAIN!$A$76:$IV$76</definedName>
    <definedName name="__PR13">[2]MAIN!$A$86:$IV$86</definedName>
    <definedName name="__PR14">[2]MAIN!$A$1194:$IV$1194</definedName>
    <definedName name="__PR21">[2]MAIN!$A$69:$IV$69</definedName>
    <definedName name="__PR22">[2]MAIN!$A$79:$IV$79</definedName>
    <definedName name="__PR23">[2]MAIN!$A$89:$IV$89</definedName>
    <definedName name="__PR24">[2]MAIN!$A$1196:$IV$1196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[2]MAIN!$A$151:$IV$151</definedName>
    <definedName name="__SAL2">[2]MAIN!$A$161:$IV$161</definedName>
    <definedName name="__SAL3">[2]MAIN!$A$171:$IV$171</definedName>
    <definedName name="__SAL4">[2]MAIN!$A$181:$IV$181</definedName>
    <definedName name="__tab1">[2]MAIN!$A$33:$AL$60</definedName>
    <definedName name="__tab10">[2]MAIN!$A$241:$AL$299</definedName>
    <definedName name="__tab11">[2]MAIN!$A$301:$AL$337</definedName>
    <definedName name="__tab12">[2]MAIN!$A$339:$AL$401</definedName>
    <definedName name="__tab13">[2]MAIN!$A$403:$AL$437</definedName>
    <definedName name="__tab14">[2]MAIN!$A$439:$AL$481</definedName>
    <definedName name="__tab15">[2]MAIN!$A$483:$AL$528</definedName>
    <definedName name="__tab16">[2]MAIN!$A$530:$AL$556</definedName>
    <definedName name="__tab17">[2]MAIN!$A$558:$AL$588</definedName>
    <definedName name="__tab18">[2]MAIN!$A$590:$AL$701</definedName>
    <definedName name="__tab19">[2]MAIN!$A$703:$AL$727</definedName>
    <definedName name="__tab2">[2]MAIN!$A$62:$AL$70</definedName>
    <definedName name="__tab20">[2]MAIN!$A$729:$AL$774</definedName>
    <definedName name="__tab21">[2]MAIN!$A$776:$AL$807</definedName>
    <definedName name="__tab22">[2]MAIN!$A$809:$AL$822</definedName>
    <definedName name="__tab23">[2]MAIN!$A$824:$AL$847</definedName>
    <definedName name="__tab24">[2]MAIN!$A$849:$AL$878</definedName>
    <definedName name="__tab25">[2]MAIN!$A$880:$AK$929</definedName>
    <definedName name="__tab26">[2]MAIN!$A$932:$AK$956</definedName>
    <definedName name="__tab27">[2]MAIN!$A$958:$AL$1027</definedName>
    <definedName name="__tab28">[2]MAIN!$A$1029:$AL$1088</definedName>
    <definedName name="__tab29">[2]MAIN!$A$1090:$AL$1139</definedName>
    <definedName name="__tab3">[2]MAIN!$A$72:$AL$80</definedName>
    <definedName name="__tab30">[2]MAIN!$A$1141:$AL$1184</definedName>
    <definedName name="__tab31">[2]MAIN!$A$1186:$AK$1206</definedName>
    <definedName name="__tab4">[2]MAIN!$A$82:$AL$100</definedName>
    <definedName name="__tab5">[2]MAIN!$A$102:$AL$110</definedName>
    <definedName name="__tab6">[2]MAIN!$A$112:$AL$120</definedName>
    <definedName name="__tab7">[2]MAIN!$A$122:$AL$140</definedName>
    <definedName name="__tab8">[2]MAIN!$A$142:$AL$190</definedName>
    <definedName name="__tab9">[2]MAIN!$A$192:$AL$239</definedName>
    <definedName name="__TXS1">[2]MAIN!$A$647:$IV$647</definedName>
    <definedName name="__TXS11">[2]MAIN!$A$1105:$IV$1105</definedName>
    <definedName name="__TXS2">[2]MAIN!$A$680:$IV$680</definedName>
    <definedName name="__TXS21">[2]MAIN!$A$1111:$IV$1111</definedName>
    <definedName name="__VC1">[2]MAIN!$F$1249:$AL$1249</definedName>
    <definedName name="__VC2">[2]MAIN!$F$1250:$AL$1250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 localSheetId="0">#REF!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 localSheetId="0">[3]FES!#REF!</definedName>
    <definedName name="_SP1">[3]FES!#REF!</definedName>
    <definedName name="_SP10" localSheetId="0">[3]FES!#REF!</definedName>
    <definedName name="_SP10">[3]FES!#REF!</definedName>
    <definedName name="_SP11" localSheetId="0">[3]FES!#REF!</definedName>
    <definedName name="_SP11">[3]FES!#REF!</definedName>
    <definedName name="_SP12" localSheetId="0">[3]FES!#REF!</definedName>
    <definedName name="_SP12">[3]FES!#REF!</definedName>
    <definedName name="_SP13" localSheetId="0">[3]FES!#REF!</definedName>
    <definedName name="_SP13">[3]FES!#REF!</definedName>
    <definedName name="_SP14" localSheetId="0">[3]FES!#REF!</definedName>
    <definedName name="_SP14">[3]FES!#REF!</definedName>
    <definedName name="_SP15" localSheetId="0">[3]FES!#REF!</definedName>
    <definedName name="_SP15">[3]FES!#REF!</definedName>
    <definedName name="_SP16" localSheetId="0">[3]FES!#REF!</definedName>
    <definedName name="_SP16">[3]FES!#REF!</definedName>
    <definedName name="_SP17" localSheetId="0">[3]FES!#REF!</definedName>
    <definedName name="_SP17">[3]FES!#REF!</definedName>
    <definedName name="_SP18" localSheetId="0">[3]FES!#REF!</definedName>
    <definedName name="_SP18">[3]FES!#REF!</definedName>
    <definedName name="_SP19" localSheetId="0">[3]FES!#REF!</definedName>
    <definedName name="_SP19">[3]FES!#REF!</definedName>
    <definedName name="_SP2" localSheetId="0">[3]FES!#REF!</definedName>
    <definedName name="_SP2">[3]FES!#REF!</definedName>
    <definedName name="_SP20" localSheetId="0">[3]FES!#REF!</definedName>
    <definedName name="_SP20">[3]FES!#REF!</definedName>
    <definedName name="_SP3" localSheetId="0">[3]FES!#REF!</definedName>
    <definedName name="_SP3">[3]FES!#REF!</definedName>
    <definedName name="_SP4" localSheetId="0">[3]FES!#REF!</definedName>
    <definedName name="_SP4">[3]FES!#REF!</definedName>
    <definedName name="_SP5" localSheetId="0">[3]FES!#REF!</definedName>
    <definedName name="_SP5">[3]FES!#REF!</definedName>
    <definedName name="_SP7" localSheetId="0">[3]FES!#REF!</definedName>
    <definedName name="_SP7">[3]FES!#REF!</definedName>
    <definedName name="_SP8" localSheetId="0">[3]FES!#REF!</definedName>
    <definedName name="_SP8">[3]FES!#REF!</definedName>
    <definedName name="_SP9" localSheetId="0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localSheetId="0" hidden="1">'[1]на 1 тут'!#REF!</definedName>
    <definedName name="_Приложение" hidden="1">'[1]на 1 тут'!#REF!</definedName>
    <definedName name="AN" localSheetId="0">[4]!AN</definedName>
    <definedName name="AN">[4]!AN</definedName>
    <definedName name="asasfddddddddddddddddd" localSheetId="0">[4]!asasfddddddddddddddddd</definedName>
    <definedName name="asasfddddddddddddddddd">[4]!asasfddddddddddddddddd</definedName>
    <definedName name="b" localSheetId="0">[4]!b</definedName>
    <definedName name="b">[4]!b</definedName>
    <definedName name="B490_02" localSheetId="0">'[5]УФ-61'!#REF!</definedName>
    <definedName name="B490_02">'[5]УФ-61'!#REF!</definedName>
    <definedName name="BazPotrEEList">[6]Лист!$A$90</definedName>
    <definedName name="bb" localSheetId="0">[4]!bb</definedName>
    <definedName name="bb">[4]!bb</definedName>
    <definedName name="bbbbbbnhnmh" localSheetId="0">[4]!bbbbbbnhnmh</definedName>
    <definedName name="bbbbbbnhnmh">[4]!bbbbbbnhnmh</definedName>
    <definedName name="bfd" localSheetId="0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[4]!bfgd</definedName>
    <definedName name="bfgd">[4]!bfgd</definedName>
    <definedName name="bgfcdfs" localSheetId="0">[4]!bgfcdfs</definedName>
    <definedName name="bgfcdfs">[4]!bgfcdfs</definedName>
    <definedName name="bghjjjjjjjjjjjjjjjjjj" localSheetId="0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[4]!bghty</definedName>
    <definedName name="bghty">[4]!bghty</definedName>
    <definedName name="bghvgvvvvvvvvvvvvvvvvv" localSheetId="0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[4]!bhgggf</definedName>
    <definedName name="bhgggf">[4]!bhgggf</definedName>
    <definedName name="bhgggggggggggggggg" localSheetId="0">[4]!bhgggggggggggggggg</definedName>
    <definedName name="bhgggggggggggggggg">[4]!bhgggggggggggggggg</definedName>
    <definedName name="bhjghff" localSheetId="0">[4]!bhjghff</definedName>
    <definedName name="bhjghff">[4]!bhjghff</definedName>
    <definedName name="bmjjhbvfgf" localSheetId="0">[4]!bmjjhbvfgf</definedName>
    <definedName name="bmjjhbvfgf">[4]!bmjjhbvfgf</definedName>
    <definedName name="bnbbnvbcvbcvx" localSheetId="0">[4]!bnbbnvbcvbcvx</definedName>
    <definedName name="bnbbnvbcvbcvx">[4]!bnbbnvbcvbcvx</definedName>
    <definedName name="bnghfh" localSheetId="0">[4]!bnghfh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localSheetId="0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[4]!bvffffffffffffffff</definedName>
    <definedName name="bvffffffffffffffff">[4]!bvffffffffffffffff</definedName>
    <definedName name="bvffffffffffffffffff" localSheetId="0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[4]!bvfgdfsf</definedName>
    <definedName name="bvfgdfsf">[4]!bvfgdfsf</definedName>
    <definedName name="bvggggggggggggggg" localSheetId="0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[4]!bvgggggggggggggggg</definedName>
    <definedName name="bvgggggggggggggggg">[4]!bvgggggggggggggggg</definedName>
    <definedName name="bvhggggggggggggggggggg" localSheetId="0">[4]!bvhggggggggggggggggggg</definedName>
    <definedName name="bvhggggggggggggggggggg">[4]!bvhggggggggggggggggggg</definedName>
    <definedName name="bvjhjjjjjjjjjjjjjjjjjjjjj" localSheetId="0">[4]!bvjhjjjjjjjjjjjjjjjjjjjjj</definedName>
    <definedName name="bvjhjjjjjjjjjjjjjjjjjjjjj">[4]!bvjhjjjjjjjjjjjjjjjjjjjjj</definedName>
    <definedName name="bvnvb" localSheetId="0">[4]!bvnvb</definedName>
    <definedName name="bvnvb">[4]!bvnvb</definedName>
    <definedName name="bvvb" localSheetId="0">[4]!bvvb</definedName>
    <definedName name="bvvb">[4]!bvvb</definedName>
    <definedName name="bvvmnbm" localSheetId="0">[4]!bvvmnbm</definedName>
    <definedName name="bvvmnbm">[4]!bvvmnbm</definedName>
    <definedName name="bvvvcxcv" localSheetId="0">[4]!bvvvcxcv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 localSheetId="0">[4]!ccffffffffffffffffffff</definedName>
    <definedName name="ccffffffffffffffffffff">[4]!ccffffffffffffffffffff</definedName>
    <definedName name="cdsdddddddddddddddd" localSheetId="0">[4]!cdsdddddddddddddddd</definedName>
    <definedName name="cdsdddddddddddddddd">[4]!cdsdddddddddddddddd</definedName>
    <definedName name="cdsesssssssssssssssss" localSheetId="0">[4]!cdsesssssssssssssssss</definedName>
    <definedName name="cdsesssssssssssssssss">[4]!cdsesssssssssssssssss</definedName>
    <definedName name="cfddddddddddddd" localSheetId="0">[4]!cfddddddddddddd</definedName>
    <definedName name="cfddddddddddddd">[4]!cfddddddddddddd</definedName>
    <definedName name="cfdddddddddddddddddd" localSheetId="0">[4]!cfdddddddddddddddddd</definedName>
    <definedName name="cfdddddddddddddddddd">[4]!cfdddddddddddddddddd</definedName>
    <definedName name="cfgdffffffffffffff" localSheetId="0">[4]!cfgdffffffffffffff</definedName>
    <definedName name="cfgdffffffffffffff">[4]!cfgdffffffffffffff</definedName>
    <definedName name="cfghhhhhhhhhhhhhhhhh" localSheetId="0">[4]!cfghhhhhhhhhhhhhhhhh</definedName>
    <definedName name="cfghhhhhhhhhhhhhhhhh">[4]!cfghhhhhhhhhhhhhhhhh</definedName>
    <definedName name="CoalQnt">[6]Лист!$B$12</definedName>
    <definedName name="CompOt" localSheetId="0">[4]!CompOt</definedName>
    <definedName name="CompOt">[4]!CompOt</definedName>
    <definedName name="CompOt2" localSheetId="0">[4]!CompOt2</definedName>
    <definedName name="CompOt2">[4]!CompOt2</definedName>
    <definedName name="CompRas" localSheetId="0">[4]!CompRas</definedName>
    <definedName name="CompRas">[4]!CompRas</definedName>
    <definedName name="COST1">[2]MAIN!$A$105:$IV$106</definedName>
    <definedName name="COST2">[2]MAIN!$A$108:$IV$109</definedName>
    <definedName name="csddddddddddddddd" localSheetId="0">[4]!csddddddddddddddd</definedName>
    <definedName name="csddddddddddddddd">[4]!csddddddddddddddd</definedName>
    <definedName name="cur_assets">[2]MAIN!$F$899:$AK$899</definedName>
    <definedName name="cur_liab">[2]MAIN!$F$923:$AK$923</definedName>
    <definedName name="cv" localSheetId="0">[4]!cv</definedName>
    <definedName name="cv">[4]!cv</definedName>
    <definedName name="cvb" localSheetId="0">[4]!cvb</definedName>
    <definedName name="cvb">[4]!cvb</definedName>
    <definedName name="cvbcvnb" localSheetId="0">[4]!cvbcvnb</definedName>
    <definedName name="cvbcvnb">[4]!cvbcvnb</definedName>
    <definedName name="cvbnnb" localSheetId="0">[4]!cvbnnb</definedName>
    <definedName name="cvbnnb">[4]!cvbnnb</definedName>
    <definedName name="cvbvvnbvnm" localSheetId="0">[4]!cvbvvnbvnm</definedName>
    <definedName name="cvbvvnbvnm">[4]!cvbvvnbvnm</definedName>
    <definedName name="cvdddddddddddddddd" localSheetId="0">[4]!cvdddddddddddddddd</definedName>
    <definedName name="cvdddddddddddddddd">[4]!cvdddddddddddddddd</definedName>
    <definedName name="cvxdsda" localSheetId="0">[4]!cvxdsda</definedName>
    <definedName name="cvxdsda">[4]!cvxdsda</definedName>
    <definedName name="cxcvvbnvnb" localSheetId="0">[4]!cxcvvbnvnb</definedName>
    <definedName name="cxcvvbnvnb">[4]!cxcvvbnvnb</definedName>
    <definedName name="cxdddddddddddddddddd" localSheetId="0">[4]!cxdddddddddddddddddd</definedName>
    <definedName name="cxdddddddddddddddddd">[4]!cxdddddddddddddddddd</definedName>
    <definedName name="cxdfsdssssssssssssss" localSheetId="0">[4]!cxdfsdssssssssssssss</definedName>
    <definedName name="cxdfsdssssssssssssss">[4]!cxdfsdssssssssssssss</definedName>
    <definedName name="cxdweeeeeeeeeeeeeeeeeee" localSheetId="0">[4]!cxdweeeeeeeeeeeeeeeeeee</definedName>
    <definedName name="cxdweeeeeeeeeeeeeeeeeee">[4]!cxdweeeeeeeeeeeeeeeeeee</definedName>
    <definedName name="cxvvvvvvvvvvvvvvvvvvv" localSheetId="0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[4]!cxxdddddddddddddddd</definedName>
    <definedName name="cxxdddddddddddddddd">[4]!cxxdddddddddddddddd</definedName>
    <definedName name="data_">[2]MAIN!$F$18</definedName>
    <definedName name="dfdfddddddddfddddddddddfd" localSheetId="0">[4]!dfdfddddddddfddddddddddfd</definedName>
    <definedName name="dfdfddddddddfddddddddddfd">[4]!dfdfddddddddfddddddddddfd</definedName>
    <definedName name="dfdfgggggggggggggggggg" localSheetId="0">[4]!dfdfgggggggggggggggggg</definedName>
    <definedName name="dfdfgggggggggggggggggg">[4]!dfdfgggggggggggggggggg</definedName>
    <definedName name="dfdfsssssssssssssssssss" localSheetId="0">[4]!dfdfsssssssssssssssssss</definedName>
    <definedName name="dfdfsssssssssssssssssss">[4]!dfdfsssssssssssssssssss</definedName>
    <definedName name="dfdghj" localSheetId="0">[4]!dfdghj</definedName>
    <definedName name="dfdghj">[4]!dfdghj</definedName>
    <definedName name="dffdghfh" localSheetId="0">[4]!dffdghfh</definedName>
    <definedName name="dffdghfh">[4]!dffdghfh</definedName>
    <definedName name="dfgdfgdghf" localSheetId="0">[4]!dfgdfgdghf</definedName>
    <definedName name="dfgdfgdghf">[4]!dfgdfgdghf</definedName>
    <definedName name="dfgfdgfjh" localSheetId="0">[4]!dfgfdgfjh</definedName>
    <definedName name="dfgfdgfjh">[4]!dfgfdgfjh</definedName>
    <definedName name="dfhghhjjkl" localSheetId="0">[4]!dfhghhjjkl</definedName>
    <definedName name="dfhghhjjkl">[4]!dfhghhjjkl</definedName>
    <definedName name="dfrgtt" localSheetId="0">[4]!dfrgtt</definedName>
    <definedName name="dfrgtt">[4]!dfrgtt</definedName>
    <definedName name="dfxffffffffffffffffff" localSheetId="0">[4]!dfxffffffffffffffffff</definedName>
    <definedName name="dfxffffffffffffffffff">[4]!dfxffffffffffffffffff</definedName>
    <definedName name="DPAYB">[2]MAIN!$D$1002</definedName>
    <definedName name="dsdddddddddddddddddddd" localSheetId="0">[4]!dsdddddddddddddddddddd</definedName>
    <definedName name="dsdddddddddddddddddddd">[4]!dsdddddddddddddddddddd</definedName>
    <definedName name="dsffffffffffffffffffffffffff" localSheetId="0">[4]!dsffffffffffffffffffffffffff</definedName>
    <definedName name="dsffffffffffffffffffffffffff">[4]!dsffffffffffffffffffffffffff</definedName>
    <definedName name="dsfgdghjhg" localSheetId="0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 localSheetId="0">[4]!dxsddddddddddddddd</definedName>
    <definedName name="dxsddddddddddddddd">[4]!dxsddddddddddddddd</definedName>
    <definedName name="ee" localSheetId="0">[4]!ee</definedName>
    <definedName name="ee">[4]!ee</definedName>
    <definedName name="errtrtruy" localSheetId="0">[4]!errtrtruy</definedName>
    <definedName name="errtrtruy">[4]!errtrtruy</definedName>
    <definedName name="errttuyiuy" localSheetId="0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[4]!ert</definedName>
    <definedName name="ert">[4]!ert</definedName>
    <definedName name="ertetyruy" localSheetId="0">[4]!ertetyruy</definedName>
    <definedName name="ertetyruy">[4]!ertetyruy</definedName>
    <definedName name="esdsfdfgh" localSheetId="0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 localSheetId="0">[4]!eswdfgf</definedName>
    <definedName name="eswdfgf">[4]!eswdfgf</definedName>
    <definedName name="etrtyt" localSheetId="0">[4]!etrtyt</definedName>
    <definedName name="etrtyt">[4]!etrtyt</definedName>
    <definedName name="etrytru" localSheetId="0" hidden="1">{#N/A,#N/A,TRUE,"Лист1";#N/A,#N/A,TRUE,"Лист2";#N/A,#N/A,TRUE,"Лист3"}</definedName>
    <definedName name="etrytru" hidden="1">{#N/A,#N/A,TRUE,"Лист1";#N/A,#N/A,TRUE,"Лист2";#N/A,#N/A,TRUE,"Лист3"}</definedName>
    <definedName name="ew" localSheetId="0">[4]!ew</definedName>
    <definedName name="ew">[4]!ew</definedName>
    <definedName name="ewesds" localSheetId="0">[4]!ewesds</definedName>
    <definedName name="ewesds">[4]!ewesds</definedName>
    <definedName name="ewrtertuyt" localSheetId="0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[4]!ewsddddddddddddddddd</definedName>
    <definedName name="ewsddddddddddddddddd">[4]!ewsddddddddddddddddd</definedName>
    <definedName name="F" localSheetId="0">#REF!</definedName>
    <definedName name="F">#REF!</definedName>
    <definedName name="fbgffnjfgg" localSheetId="0">[4]!fbgffnjfgg</definedName>
    <definedName name="fbgffnjfgg">[4]!fbgffnjfgg</definedName>
    <definedName name="fddddddddddddddd" localSheetId="0">[4]!fddddddddddddddd</definedName>
    <definedName name="fddddddddddddddd">[4]!fddddddddddddddd</definedName>
    <definedName name="fdfccgh" localSheetId="0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[4]!fdfg</definedName>
    <definedName name="fdfg">[4]!fdfg</definedName>
    <definedName name="fdfgdjgfh" localSheetId="0">[4]!fdfgdjgfh</definedName>
    <definedName name="fdfgdjgfh">[4]!fdfgdjgfh</definedName>
    <definedName name="fdfggghgjh" localSheetId="0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[4]!fdfsdsssssssssssssssssssss</definedName>
    <definedName name="fdfsdsssssssssssssssssssss">[4]!fdfsdsssssssssssssssssssss</definedName>
    <definedName name="fdfvcvvv" localSheetId="0">[4]!fdfvcvvv</definedName>
    <definedName name="fdfvcvvv">[4]!fdfvcvvv</definedName>
    <definedName name="fdghfghfj" localSheetId="0">[4]!fdghfghfj</definedName>
    <definedName name="fdghfghfj">[4]!fdghfghfj</definedName>
    <definedName name="fdgrfgdgggggggggggggg" localSheetId="0">[4]!fdgrfgdgggggggggggggg</definedName>
    <definedName name="fdgrfgdgggggggggggggg">[4]!fdgrfgdgggggggggggggg</definedName>
    <definedName name="fdrttttggggggggggg" localSheetId="0">[4]!fdrttttggggggggggg</definedName>
    <definedName name="fdrttttggggggggggg">[4]!fdrttttggggggggggg</definedName>
    <definedName name="fg" localSheetId="0">[4]!fg</definedName>
    <definedName name="fg">[4]!fg</definedName>
    <definedName name="fgfgf" localSheetId="0">[4]!fgfgf</definedName>
    <definedName name="fgfgf">[4]!fgfgf</definedName>
    <definedName name="fgfgffffff" localSheetId="0">[4]!fgfgffffff</definedName>
    <definedName name="fgfgffffff">[4]!fgfgffffff</definedName>
    <definedName name="fgfhghhhhhhhhhhh" localSheetId="0">[4]!fgfhghhhhhhhhhhh</definedName>
    <definedName name="fgfhghhhhhhhhhhh">[4]!fgfhghhhhhhhhhhh</definedName>
    <definedName name="fgghfhghj" localSheetId="0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[4]!fggjhgjk</definedName>
    <definedName name="fggjhgjk">[4]!fggjhgjk</definedName>
    <definedName name="fghgfh" localSheetId="0">[4]!fghgfh</definedName>
    <definedName name="fghgfh">[4]!fghgfh</definedName>
    <definedName name="fghghjk" localSheetId="0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[4]!fghk</definedName>
    <definedName name="fghk">[4]!fghk</definedName>
    <definedName name="fgjhfhgj" localSheetId="0">[4]!fgjhfhgj</definedName>
    <definedName name="fgjhfhgj">[4]!fgjhfhgj</definedName>
    <definedName name="fhghgjh" localSheetId="0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[4]!fhgjh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 localSheetId="0">[4]!fsderswerwer</definedName>
    <definedName name="fsderswerwer">[4]!fsderswerwer</definedName>
    <definedName name="ftfhtfhgft" localSheetId="0">[4]!ftfhtfhgft</definedName>
    <definedName name="ftfhtfhgft">[4]!ftfhtfhgft</definedName>
    <definedName name="FuelQnt">[6]Лист!$B$17</definedName>
    <definedName name="g" localSheetId="0">[4]!g</definedName>
    <definedName name="g">[4]!g</definedName>
    <definedName name="gdgfgghj" localSheetId="0">[4]!gdgfgghj</definedName>
    <definedName name="gdgfgghj">[4]!gdgfgghj</definedName>
    <definedName name="GESList">[6]Лист!$A$30</definedName>
    <definedName name="GESQnt">[6]Параметры!$B$6</definedName>
    <definedName name="gffffffffffffff" localSheetId="0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 localSheetId="0">[4]!gfgfddddddddddd</definedName>
    <definedName name="gfgfddddddddddd">[4]!gfgfddddddddddd</definedName>
    <definedName name="gfgffdssssssssssssss" localSheetId="0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[4]!gfgfffgh</definedName>
    <definedName name="gfgfffgh">[4]!gfgfffgh</definedName>
    <definedName name="gfgfgfcccccccccccccccccccccc" localSheetId="0">[4]!gfgfgfcccccccccccccccccccccc</definedName>
    <definedName name="gfgfgfcccccccccccccccccccccc">[4]!gfgfgfcccccccccccccccccccccc</definedName>
    <definedName name="gfgfgffffffffffffff" localSheetId="0">[4]!gfgfgffffffffffffff</definedName>
    <definedName name="gfgfgffffffffffffff">[4]!gfgfgffffffffffffff</definedName>
    <definedName name="gfgfgfffffffffffffff" localSheetId="0">[4]!gfgfgfffffffffffffff</definedName>
    <definedName name="gfgfgfffffffffffffff">[4]!gfgfgfffffffffffffff</definedName>
    <definedName name="gfgfgfh" localSheetId="0">[4]!gfgfgfh</definedName>
    <definedName name="gfgfgfh">[4]!gfgfgfh</definedName>
    <definedName name="gfgfhgfhhhhhhhhhhhhhhhhh" localSheetId="0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[4]!gfhggggggggggggggg</definedName>
    <definedName name="gfhggggggggggggggg">[4]!gfhggggggggggggggg</definedName>
    <definedName name="gfhghgjk" localSheetId="0">[4]!gfhghgjk</definedName>
    <definedName name="gfhghgjk">[4]!gfhghgjk</definedName>
    <definedName name="gfhgjh" localSheetId="0">[4]!gfhgjh</definedName>
    <definedName name="gfhgjh">[4]!gfhgjh</definedName>
    <definedName name="ggfffffffffffff" localSheetId="0">[4]!ggfffffffffffff</definedName>
    <definedName name="ggfffffffffffff">[4]!ggfffffffffffff</definedName>
    <definedName name="ggg" localSheetId="0">[4]!ggg</definedName>
    <definedName name="ggg">[4]!ggg</definedName>
    <definedName name="gggggggggggg" localSheetId="0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[4]!gggggggggggggggggg</definedName>
    <definedName name="gggggggggggggggggg">[4]!gggggggggggggggggg</definedName>
    <definedName name="gghggggggggggg" localSheetId="0">[4]!gghggggggggggg</definedName>
    <definedName name="gghggggggggggg">[4]!gghggggggggggg</definedName>
    <definedName name="gh" localSheetId="0">[4]!gh</definedName>
    <definedName name="gh">[4]!gh</definedName>
    <definedName name="ghfffffffffffffff" localSheetId="0">[4]!ghfffffffffffffff</definedName>
    <definedName name="ghfffffffffffffff">[4]!ghfffffffffffffff</definedName>
    <definedName name="ghfhfh" localSheetId="0">[4]!ghfhfh</definedName>
    <definedName name="ghfhfh">[4]!ghfhfh</definedName>
    <definedName name="ghghf" localSheetId="0">[4]!ghghf</definedName>
    <definedName name="ghghf">[4]!ghghf</definedName>
    <definedName name="ghghgy" localSheetId="0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[4]!ghgjgk</definedName>
    <definedName name="ghgjgk">[4]!ghgjgk</definedName>
    <definedName name="ghgjjjjjjjjjjjjjjjjjjjjjjjj" localSheetId="0">[4]!ghgjjjjjjjjjjjjjjjjjjjjjjjj</definedName>
    <definedName name="ghgjjjjjjjjjjjjjjjjjjjjjjjj">[4]!ghgjjjjjjjjjjjjjjjjjjjjjjjj</definedName>
    <definedName name="ghhhjgh" localSheetId="0">[4]!ghhhjgh</definedName>
    <definedName name="ghhhjgh">[4]!ghhhjgh</definedName>
    <definedName name="ghhjgygft" localSheetId="0">[4]!ghhjgygft</definedName>
    <definedName name="ghhjgygft">[4]!ghhjgygft</definedName>
    <definedName name="ghhktyi" localSheetId="0">[4]!ghhktyi</definedName>
    <definedName name="ghhktyi">[4]!ghhktyi</definedName>
    <definedName name="ghjghkjkkjl" localSheetId="0">[4]!ghjghkjkkjl</definedName>
    <definedName name="ghjghkjkkjl">[4]!ghjghkjkkjl</definedName>
    <definedName name="ghjhfghdrgd" localSheetId="0">[4]!ghjhfghdrgd</definedName>
    <definedName name="ghjhfghdrgd">[4]!ghjhfghdrgd</definedName>
    <definedName name="grdtrgcfg" localSheetId="0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 localSheetId="0">[4]!grety5e</definedName>
    <definedName name="grety5e">[4]!grety5e</definedName>
    <definedName name="h" localSheetId="0">[4]!h</definedName>
    <definedName name="h">[4]!h</definedName>
    <definedName name="hfte" localSheetId="0">[4]!hfte</definedName>
    <definedName name="hfte">[4]!hfte</definedName>
    <definedName name="hgffgddfd" localSheetId="0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[4]!hgfgddddddddddddd</definedName>
    <definedName name="hgfgddddddddddddd">[4]!hgfgddddddddddddd</definedName>
    <definedName name="hgfty" localSheetId="0">[4]!hgfty</definedName>
    <definedName name="hgfty">[4]!hgfty</definedName>
    <definedName name="hgfvhgffdgfdsdass" localSheetId="0">[4]!hgfvhgffdgfdsdass</definedName>
    <definedName name="hgfvhgffdgfdsdass">[4]!hgfvhgffdgfdsdass</definedName>
    <definedName name="hggg" localSheetId="0">[4]!hggg</definedName>
    <definedName name="hggg">[4]!hggg</definedName>
    <definedName name="hghf" localSheetId="0">[4]!hghf</definedName>
    <definedName name="hghf">[4]!hghf</definedName>
    <definedName name="hghffgereeeeeeeeeeeeee" localSheetId="0">[4]!hghffgereeeeeeeeeeeeee</definedName>
    <definedName name="hghffgereeeeeeeeeeeeee">[4]!hghffgereeeeeeeeeeeeee</definedName>
    <definedName name="hghfgd" localSheetId="0">[4]!hghfgd</definedName>
    <definedName name="hghfgd">[4]!hghfgd</definedName>
    <definedName name="hghgfdddddddddddd" localSheetId="0">[4]!hghgfdddddddddddd</definedName>
    <definedName name="hghgfdddddddddddd">[4]!hghgfdddddddddddd</definedName>
    <definedName name="hghgff" localSheetId="0">[4]!hghgff</definedName>
    <definedName name="hghgff">[4]!hghgff</definedName>
    <definedName name="hghgfhgfgd" localSheetId="0">[4]!hghgfhgfgd</definedName>
    <definedName name="hghgfhgfgd">[4]!hghgfhgfgd</definedName>
    <definedName name="hghggggggggggggggg" localSheetId="0">[4]!hghggggggggggggggg</definedName>
    <definedName name="hghggggggggggggggg">[4]!hghggggggggggggggg</definedName>
    <definedName name="hghgggggggggggggggg" localSheetId="0">[4]!hghgggggggggggggggg</definedName>
    <definedName name="hghgggggggggggggggg">[4]!hghgggggggggggggggg</definedName>
    <definedName name="hghgh" localSheetId="0">[4]!hghgh</definedName>
    <definedName name="hghgh">[4]!hghgh</definedName>
    <definedName name="hghghff" localSheetId="0">[4]!hghghff</definedName>
    <definedName name="hghghff">[4]!hghghff</definedName>
    <definedName name="hghgy" localSheetId="0">[4]!hghgy</definedName>
    <definedName name="hghgy">[4]!hghgy</definedName>
    <definedName name="hghjjjjjjjjjjjjjjjjjjjjjjjj" localSheetId="0">[4]!hghjjjjjjjjjjjjjjjjjjjjjjjj</definedName>
    <definedName name="hghjjjjjjjjjjjjjjjjjjjjjjjj">[4]!hghjjjjjjjjjjjjjjjjjjjjjjjj</definedName>
    <definedName name="hgjggjhk" localSheetId="0">[4]!hgjggjhk</definedName>
    <definedName name="hgjggjhk">[4]!hgjggjhk</definedName>
    <definedName name="hgjhgj" localSheetId="0">[4]!hgjhgj</definedName>
    <definedName name="hgjhgj">[4]!hgjhgj</definedName>
    <definedName name="hgjjjjjjjjjjjjjjjjjjjjj" localSheetId="0">[4]!hgjjjjjjjjjjjjjjjjjjjjj</definedName>
    <definedName name="hgjjjjjjjjjjjjjjjjjjjjj">[4]!hgjjjjjjjjjjjjjjjjjjjjj</definedName>
    <definedName name="hgkgjh" localSheetId="0">[4]!hgkgjh</definedName>
    <definedName name="hgkgjh">[4]!hgkgjh</definedName>
    <definedName name="hgyjyjghgjyjjj" localSheetId="0">[4]!hgyjyjghgjyjjj</definedName>
    <definedName name="hgyjyjghgjyjjj">[4]!hgyjyjghgjyjjj</definedName>
    <definedName name="hh" localSheetId="0">[4]!hh</definedName>
    <definedName name="hh">[4]!hh</definedName>
    <definedName name="hhghdffff" localSheetId="0">[4]!hhghdffff</definedName>
    <definedName name="hhghdffff">[4]!hhghdffff</definedName>
    <definedName name="hhghfrte" localSheetId="0">[4]!hhghfrte</definedName>
    <definedName name="hhghfrte">[4]!hhghfrte</definedName>
    <definedName name="hhhhhhhhhhhh" localSheetId="0">[4]!hhhhhhhhhhhh</definedName>
    <definedName name="hhhhhhhhhhhh">[4]!hhhhhhhhhhhh</definedName>
    <definedName name="hhhhhhhhhhhhhhhhhhhhhhhhhhhhhhhhhhhhhhhhhhhhhhhhhhhhhhhhhhhhhh" localSheetId="0">[4]!hhhhhhhhhhhhhhhhhhhhhhhhhhhhhhhhhhhhhhhhhhhhhhhhhhhhhhhhhhhhhh</definedName>
    <definedName name="hhhhhhhhhhhhhhhhhhhhhhhhhhhhhhhhhhhhhhhhhhhhhhhhhhhhhhhhhhhhhh">[4]!hhhhhhhhhhhhhhhhhhhhhhhhhhhhhhhhhhhhhhhhhhhhhhhhhhhhhhhhhhhhhh</definedName>
    <definedName name="hhhhhthhhhthhth" localSheetId="0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[4]!hhtgyghgy</definedName>
    <definedName name="hhtgyghgy">[4]!hhtgyghgy</definedName>
    <definedName name="hj" localSheetId="0">[4]!hj</definedName>
    <definedName name="hj">[4]!hj</definedName>
    <definedName name="hjghhgf" localSheetId="0">[4]!hjghhgf</definedName>
    <definedName name="hjghhgf">[4]!hjghhgf</definedName>
    <definedName name="hjghjgf" localSheetId="0">[4]!hjghjgf</definedName>
    <definedName name="hjghjgf">[4]!hjghjgf</definedName>
    <definedName name="hjhjgfdfs" localSheetId="0">[4]!hjhjgfdfs</definedName>
    <definedName name="hjhjgfdfs">[4]!hjhjgfdfs</definedName>
    <definedName name="hjhjhghgfg" localSheetId="0">[4]!hjhjhghgfg</definedName>
    <definedName name="hjhjhghgfg">[4]!hjhjhghgfg</definedName>
    <definedName name="hjjgjgd" localSheetId="0">[4]!hjjgjgd</definedName>
    <definedName name="hjjgjgd">[4]!hjjgjgd</definedName>
    <definedName name="hjjhjhgfgffds" localSheetId="0">[4]!hjjhjhgfgffds</definedName>
    <definedName name="hjjhjhgfgffds">[4]!hjjhjhgfgffds</definedName>
    <definedName name="hvhgfhgdfgd" localSheetId="0">[4]!hvhgfhgdfgd</definedName>
    <definedName name="hvhgfhgdfgd">[4]!hvhgfhgdfgd</definedName>
    <definedName name="hvjfjghfyufuyg" localSheetId="0">[4]!hvjfjghfyufuyg</definedName>
    <definedName name="hvjfjghfyufuyg">[4]!hvjfjghfyufuyg</definedName>
    <definedName name="hyghggggggggggggggg" localSheetId="0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 localSheetId="0">[4]!i</definedName>
    <definedName name="i">[4]!i</definedName>
    <definedName name="iiiiii" localSheetId="0">[4]!iiiiii</definedName>
    <definedName name="iiiiii">[4]!iiiiii</definedName>
    <definedName name="iijjjjjjjjjjjjj" localSheetId="0">[4]!iijjjjjjjjjjjjj</definedName>
    <definedName name="iijjjjjjjjjjjjj">[4]!iijjjjjjjjjjjjj</definedName>
    <definedName name="ijhukjhjkhj" localSheetId="0">[4]!ijhukjhjkhj</definedName>
    <definedName name="ijhukjhjkhj">[4]!ijhukjhjkhj</definedName>
    <definedName name="imuuybrd" localSheetId="0">[4]!imuuybrd</definedName>
    <definedName name="imuuybrd">[4]!imuuybrd</definedName>
    <definedName name="INDASS1">[2]MAIN!$F$247:$AJ$247</definedName>
    <definedName name="INDASS2">[2]MAIN!$F$265:$AJ$265</definedName>
    <definedName name="ioiomkjjjjj" localSheetId="0">[4]!ioiomkjjjjj</definedName>
    <definedName name="ioiomkjjjjj">[4]!ioiomkjjjjj</definedName>
    <definedName name="iouhnjvgfcfd" localSheetId="0">[4]!iouhnjvgfcfd</definedName>
    <definedName name="iouhnjvgfcfd">[4]!iouhnjvgfcfd</definedName>
    <definedName name="iouiuyiuyutuyrt" localSheetId="0">[4]!iouiuyiuyutuyrt</definedName>
    <definedName name="iouiuyiuyutuyrt">[4]!iouiuyiuyutuyrt</definedName>
    <definedName name="iounuibuig" localSheetId="0">[4]!iounuibuig</definedName>
    <definedName name="iounuibuig">[4]!iounuibuig</definedName>
    <definedName name="iouyuytytfty" localSheetId="0">[4]!iouyuytytfty</definedName>
    <definedName name="iouyuytytfty">[4]!iouyuytytfty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iuiiiiiiiiiiiiiiiiii" localSheetId="0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[4]!iuiohjkjk</definedName>
    <definedName name="iuiohjkjk">[4]!iuiohjkjk</definedName>
    <definedName name="iuiuyggggggggggggggggggg" localSheetId="0">[4]!iuiuyggggggggggggggggggg</definedName>
    <definedName name="iuiuyggggggggggggggggggg">[4]!iuiuyggggggggggggggggggg</definedName>
    <definedName name="iuiuytrsgfjh" localSheetId="0">[4]!iuiuytrsgfjh</definedName>
    <definedName name="iuiuytrsgfjh">[4]!iuiuytrsgfjh</definedName>
    <definedName name="iuiytyyfdg" localSheetId="0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[4]!iujjjjjjjjjhjh</definedName>
    <definedName name="iujjjjjjjjjhjh">[4]!iujjjjjjjjjhjh</definedName>
    <definedName name="iujjjjjjjjjjjjjjjjjj" localSheetId="0">[4]!iujjjjjjjjjjjjjjjjjj</definedName>
    <definedName name="iujjjjjjjjjjjjjjjjjj">[4]!iujjjjjjjjjjjjjjjjjj</definedName>
    <definedName name="iukjjjjjjjjjjjj" localSheetId="0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[4]!iukjkjgh</definedName>
    <definedName name="iukjkjgh">[4]!iukjkjgh</definedName>
    <definedName name="iuubbbbbbbbbbbb" localSheetId="0">[4]!iuubbbbbbbbbbbb</definedName>
    <definedName name="iuubbbbbbbbbbbb">[4]!iuubbbbbbbbbbbb</definedName>
    <definedName name="iuuhhbvg" localSheetId="0">[4]!iuuhhbvg</definedName>
    <definedName name="iuuhhbvg">[4]!iuuhhbvg</definedName>
    <definedName name="iuuitt" localSheetId="0">[4]!iuuitt</definedName>
    <definedName name="iuuitt">[4]!iuuitt</definedName>
    <definedName name="iuuiyyttyty" localSheetId="0">[4]!iuuiyyttyty</definedName>
    <definedName name="iuuiyyttyty">[4]!iuuiyyttyty</definedName>
    <definedName name="iuuuuuuuuuuuuuuuu" localSheetId="0">[4]!iuuuuuuuuuuuuuuuu</definedName>
    <definedName name="iuuuuuuuuuuuuuuuu">[4]!iuuuuuuuuuuuuuuuu</definedName>
    <definedName name="iuuuuuuuuuuuuuuuuuuu" localSheetId="0">[4]!iuuuuuuuuuuuuuuuuuuu</definedName>
    <definedName name="iuuuuuuuuuuuuuuuuuuu">[4]!iuuuuuuuuuuuuuuuuuuu</definedName>
    <definedName name="iuuyyyyyyyyyyyyyyy" localSheetId="0">[4]!iuuyyyyyyyyyyyyyyy</definedName>
    <definedName name="iuuyyyyyyyyyyyyyyy">[4]!iuuyyyyyyyyyyyyyyy</definedName>
    <definedName name="iyuuytvt" localSheetId="0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 localSheetId="0">[4]!jbnbvggggggggggggggg</definedName>
    <definedName name="jbnbvggggggggggggggg">[4]!jbnbvggggggggggggggg</definedName>
    <definedName name="jghghfd" localSheetId="0">[4]!jghghfd</definedName>
    <definedName name="jghghfd">[4]!jghghfd</definedName>
    <definedName name="jgjhgd" localSheetId="0">[4]!jgjhgd</definedName>
    <definedName name="jgjhgd">[4]!jgjhgd</definedName>
    <definedName name="jhfgfs" localSheetId="0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[4]!jhfghfyu</definedName>
    <definedName name="jhfghfyu">[4]!jhfghfyu</definedName>
    <definedName name="jhfghgfgfgfdfs" localSheetId="0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[4]!jhghfd</definedName>
    <definedName name="jhghfd">[4]!jhghfd</definedName>
    <definedName name="jhghjf" localSheetId="0">[4]!jhghjf</definedName>
    <definedName name="jhghjf">[4]!jhghjf</definedName>
    <definedName name="jhhgfddfs" localSheetId="0">[4]!jhhgfddfs</definedName>
    <definedName name="jhhgfddfs">[4]!jhhgfddfs</definedName>
    <definedName name="jhhgjhgf" localSheetId="0">[4]!jhhgjhgf</definedName>
    <definedName name="jhhgjhgf">[4]!jhhgjhgf</definedName>
    <definedName name="jhhhjhgghg" localSheetId="0">[4]!jhhhjhgghg</definedName>
    <definedName name="jhhhjhgghg">[4]!jhhhjhgghg</definedName>
    <definedName name="jhhjgkjgl" localSheetId="0">[4]!jhhjgkjgl</definedName>
    <definedName name="jhhjgkjgl">[4]!jhhjgkjgl</definedName>
    <definedName name="jhjgfghf" localSheetId="0">[4]!jhjgfghf</definedName>
    <definedName name="jhjgfghf">[4]!jhjgfghf</definedName>
    <definedName name="jhjgjgh" localSheetId="0">[4]!jhjgjgh</definedName>
    <definedName name="jhjgjgh">[4]!jhjgjgh</definedName>
    <definedName name="jhjhf" localSheetId="0">[4]!jhjhf</definedName>
    <definedName name="jhjhf">[4]!jhjhf</definedName>
    <definedName name="jhjhjhjggggggggggggg" localSheetId="0">[4]!jhjhjhjggggggggggggg</definedName>
    <definedName name="jhjhjhjggggggggggggg">[4]!jhjhjhjggggggggggggg</definedName>
    <definedName name="jhjhyyyyyyyyyyyyyy" localSheetId="0">[4]!jhjhyyyyyyyyyyyyyy</definedName>
    <definedName name="jhjhyyyyyyyyyyyyyy">[4]!jhjhyyyyyyyyyyyyyy</definedName>
    <definedName name="jhjjhhhhhh" localSheetId="0">[4]!jhjjhhhhhh</definedName>
    <definedName name="jhjjhhhhhh">[4]!jhjjhhhhhh</definedName>
    <definedName name="jhjkghgdd" localSheetId="0">[4]!jhjkghgdd</definedName>
    <definedName name="jhjkghgdd">[4]!jhjkghgdd</definedName>
    <definedName name="jhjytyyyyyyyyyyyyyyyy" localSheetId="0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[4]!jhkhjghfg</definedName>
    <definedName name="jhkhjghfg">[4]!jhkhjghfg</definedName>
    <definedName name="jhkjhjhg" localSheetId="0">[4]!jhkjhjhg</definedName>
    <definedName name="jhkjhjhg">[4]!jhkjhjhg</definedName>
    <definedName name="jhtjgyt" localSheetId="0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[4]!jhujghj</definedName>
    <definedName name="jhujghj">[4]!jhujghj</definedName>
    <definedName name="jhujy" localSheetId="0">[4]!jhujy</definedName>
    <definedName name="jhujy">[4]!jhujy</definedName>
    <definedName name="jhy" localSheetId="0">[4]!jhy</definedName>
    <definedName name="jhy">[4]!jhy</definedName>
    <definedName name="jjhjgjhfg" localSheetId="0">[4]!jjhjgjhfg</definedName>
    <definedName name="jjhjgjhfg">[4]!jjhjgjhfg</definedName>
    <definedName name="jjhjhhhhhhhhhhhhhhh" localSheetId="0">[4]!jjhjhhhhhhhhhhhhhhh</definedName>
    <definedName name="jjhjhhhhhhhhhhhhhhh">[4]!jjhjhhhhhhhhhhhhhhh</definedName>
    <definedName name="jjjjjjjj" localSheetId="0">[4]!jjjjjjjj</definedName>
    <definedName name="jjjjjjjj">[4]!jjjjjjjj</definedName>
    <definedName name="jjkjhhgffd" localSheetId="0">[4]!jjkjhhgffd</definedName>
    <definedName name="jjkjhhgffd">[4]!jjkjhhgffd</definedName>
    <definedName name="jkbvbcdxd" localSheetId="0">[4]!jkbvbcdxd</definedName>
    <definedName name="jkbvbcdxd">[4]!jkbvbcdxd</definedName>
    <definedName name="jkhffddds" localSheetId="0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[4]!jkhujygytf</definedName>
    <definedName name="jkhujygytf">[4]!jkhujygytf</definedName>
    <definedName name="jkkjhgj" localSheetId="0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[4]!jujhghgcvgfxc</definedName>
    <definedName name="jujhghgcvgfxc">[4]!jujhghgcvgfxc</definedName>
    <definedName name="jyihtg" localSheetId="0">[4]!jyihtg</definedName>
    <definedName name="jyihtg">[4]!jyihtg</definedName>
    <definedName name="jyuytvbyvtvfr" localSheetId="0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0">[4]!k</definedName>
    <definedName name="k">[4]!k</definedName>
    <definedName name="khjkhjghf" localSheetId="0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[4]!kiuytte</definedName>
    <definedName name="kiuytte">[4]!kiuytte</definedName>
    <definedName name="kj" localSheetId="0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[4]!kjhhgfgfs</definedName>
    <definedName name="kjhhgfgfs">[4]!kjhhgfgfs</definedName>
    <definedName name="kjhiuh" localSheetId="0">[4]!kjhiuh</definedName>
    <definedName name="kjhiuh">[4]!kjhiuh</definedName>
    <definedName name="kjhjhgggggggggggggg" localSheetId="0">[4]!kjhjhgggggggggggggg</definedName>
    <definedName name="kjhjhgggggggggggggg">[4]!kjhjhgggggggggggggg</definedName>
    <definedName name="kjhjhhjgfd" localSheetId="0">[4]!kjhjhhjgfd</definedName>
    <definedName name="kjhjhhjgfd">[4]!kjhjhhjgfd</definedName>
    <definedName name="kjhkghgggggggggggg" localSheetId="0">[4]!kjhkghgggggggggggg</definedName>
    <definedName name="kjhkghgggggggggggg">[4]!kjhkghgggggggggggg</definedName>
    <definedName name="kjhkjhjggh" localSheetId="0">[4]!kjhkjhjggh</definedName>
    <definedName name="kjhkjhjggh">[4]!kjhkjhjggh</definedName>
    <definedName name="kjhmnmfg" localSheetId="0">[4]!kjhmnmfg</definedName>
    <definedName name="kjhmnmfg">[4]!kjhmnmfg</definedName>
    <definedName name="kjhvvvvvvvvvvvvvvvvv" localSheetId="0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[4]!kjjhghftyfy</definedName>
    <definedName name="kjjhghftyfy">[4]!kjjhghftyfy</definedName>
    <definedName name="kjjhjhghgh" localSheetId="0">[4]!kjjhjhghgh</definedName>
    <definedName name="kjjhjhghgh">[4]!kjjhjhghgh</definedName>
    <definedName name="kjjjjjhhhhhhhhhhhhh" localSheetId="0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[4]!kjjkhgf</definedName>
    <definedName name="kjjkhgf">[4]!kjjkhgf</definedName>
    <definedName name="kjjkkjhjhgjhg" localSheetId="0">[4]!kjjkkjhjhgjhg</definedName>
    <definedName name="kjjkkjhjhgjhg">[4]!kjjkkjhjhgjhg</definedName>
    <definedName name="kjjyhjhuyh" localSheetId="0">[4]!kjjyhjhuyh</definedName>
    <definedName name="kjjyhjhuyh">[4]!kjjyhjhuyh</definedName>
    <definedName name="kjkhj" localSheetId="0">[4]!kjkhj</definedName>
    <definedName name="kjkhj">[4]!kjkhj</definedName>
    <definedName name="kjkhjkjhgh" localSheetId="0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[4]!kjkhkjhjcx</definedName>
    <definedName name="kjkhkjhjcx">[4]!kjkhkjhjcx</definedName>
    <definedName name="kjkjhjhjhghgf" localSheetId="0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[4]!kjkjhjjjjjjjjjjjjjjjjj</definedName>
    <definedName name="kjkjhjjjjjjjjjjjjjjjjj">[4]!kjkjhjjjjjjjjjjjjjjjjj</definedName>
    <definedName name="kjkjjhhgfgfdds" localSheetId="0">[4]!kjkjjhhgfgfdds</definedName>
    <definedName name="kjkjjhhgfgfdds">[4]!kjkjjhhgfgfdds</definedName>
    <definedName name="kjkjjjjjjjjjjjjjjjj" localSheetId="0">[4]!kjkjjjjjjjjjjjjjjjj</definedName>
    <definedName name="kjkjjjjjjjjjjjjjjjj">[4]!kjkjjjjjjjjjjjjjjjj</definedName>
    <definedName name="kjlkji" localSheetId="0">[4]!kjlkji</definedName>
    <definedName name="kjlkji">[4]!kjlkji</definedName>
    <definedName name="kjlkjkhghjfgf" localSheetId="0">[4]!kjlkjkhghjfgf</definedName>
    <definedName name="kjlkjkhghjfgf">[4]!kjlkjkhghjfgf</definedName>
    <definedName name="kjmnmbn" localSheetId="0">[4]!kjmnmbn</definedName>
    <definedName name="kjmnmbn">[4]!kjmnmbn</definedName>
    <definedName name="kjuiuuuuuuuuuuuuuuu" localSheetId="0">[4]!kjuiuuuuuuuuuuuuuuu</definedName>
    <definedName name="kjuiuuuuuuuuuuuuuuu">[4]!kjuiuuuuuuuuuuuuuuu</definedName>
    <definedName name="kjuiyyyyyyyyyyyyyyyyyy" localSheetId="0">[4]!kjuiyyyyyyyyyyyyyyyyyy</definedName>
    <definedName name="kjuiyyyyyyyyyyyyyyyyyy">[4]!kjuiyyyyyyyyyyyyyyyyyy</definedName>
    <definedName name="kjykhjy" localSheetId="0">[4]!kjykhjy</definedName>
    <definedName name="kjykhjy">[4]!kjykhjy</definedName>
    <definedName name="kkkkkkkkkkkkkkkk" localSheetId="0">[4]!kkkkkkkkkkkkkkkk</definedName>
    <definedName name="kkkkkkkkkkkkkkkk">[4]!kkkkkkkkkkkkkkkk</definedName>
    <definedName name="kkljkjjjjjjjjjjjjj" localSheetId="0">[4]!kkljkjjjjjjjjjjjjj</definedName>
    <definedName name="kkljkjjjjjjjjjjjjj">[4]!kkljkjjjjjjjjjjjjj</definedName>
    <definedName name="kljhjkghv" localSheetId="0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[4]!kljjhgfhg</definedName>
    <definedName name="kljjhgfhg">[4]!kljjhgfhg</definedName>
    <definedName name="klkjkjhhffdx" localSheetId="0">[4]!klkjkjhhffdx</definedName>
    <definedName name="klkjkjhhffdx">[4]!klkjkjhhffdx</definedName>
    <definedName name="klljjjhjgghf" localSheetId="0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[4]!kmnjnj</definedName>
    <definedName name="kmnjnj">[4]!kmnjnj</definedName>
    <definedName name="knkn.n." localSheetId="0">[4]!knkn.n.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 localSheetId="0">[4]!kuykjhjkhy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localSheetId="0" hidden="1">{#N/A,#N/A,TRUE,"Лист1";#N/A,#N/A,TRUE,"Лист2";#N/A,#N/A,TRUE,"Лист3"}</definedName>
    <definedName name="likuih" hidden="1">{#N/A,#N/A,TRUE,"Лист1";#N/A,#N/A,TRUE,"Лист2";#N/A,#N/A,TRUE,"Лист3"}</definedName>
    <definedName name="LISING1">[2]MAIN!$A$305:$IV$324</definedName>
    <definedName name="lkjjjjjjjjjjjj" localSheetId="0">[4]!lkjjjjjjjjjjjj</definedName>
    <definedName name="lkjjjjjjjjjjjj">[4]!lkjjjjjjjjjjjj</definedName>
    <definedName name="lkjklhjkghjffgd" localSheetId="0">[4]!lkjklhjkghjffgd</definedName>
    <definedName name="lkjklhjkghjffgd">[4]!lkjklhjkghjffgd</definedName>
    <definedName name="lkjkljhjkjhghjfg" localSheetId="0">[4]!lkjkljhjkjhghjfg</definedName>
    <definedName name="lkjkljhjkjhghjfg">[4]!lkjkljhjkjhghjfg</definedName>
    <definedName name="lkkkkkkkkkkkkkk" localSheetId="0">[4]!lkkkkkkkkkkkkkk</definedName>
    <definedName name="lkkkkkkkkkkkkkk">[4]!lkkkkkkkkkkkkkk</definedName>
    <definedName name="lkkljhhggtg" localSheetId="0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[4]!lkljhjhghggf</definedName>
    <definedName name="lkljhjhghggf">[4]!lkljhjhghggf</definedName>
    <definedName name="lkljkjhjhggfdgf" localSheetId="0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[4]!lkljkjhjkjh</definedName>
    <definedName name="lkljkjhjkjh">[4]!lkljkjhjkjh</definedName>
    <definedName name="lklkjkjhjhfg" localSheetId="0">[4]!lklkjkjhjhfg</definedName>
    <definedName name="lklkjkjhjhfg">[4]!lklkjkjhjhfg</definedName>
    <definedName name="lklkkllk" localSheetId="0">[4]!lklkkllk</definedName>
    <definedName name="lklkkllk">[4]!lklkkllk</definedName>
    <definedName name="lklkljkhjhgh" localSheetId="0">[4]!lklkljkhjhgh</definedName>
    <definedName name="lklkljkhjhgh">[4]!lklkljkhjhgh</definedName>
    <definedName name="lklklkjkj" localSheetId="0">[4]!lklklkjkj</definedName>
    <definedName name="lklklkjkj">[4]!lklklkjkj</definedName>
    <definedName name="lllllll" localSheetId="0">[4]!lllllll</definedName>
    <definedName name="lllllll">[4]!lllllll</definedName>
    <definedName name="MAXWC">[2]MAIN!$C$1340</definedName>
    <definedName name="Method">[2]MAIN!$F$29</definedName>
    <definedName name="mhgg" localSheetId="0">[4]!mhgg</definedName>
    <definedName name="mhgg">[4]!mhgg</definedName>
    <definedName name="mhyt" localSheetId="0" hidden="1">{#N/A,#N/A,TRUE,"Лист1";#N/A,#N/A,TRUE,"Лист2";#N/A,#N/A,TRUE,"Лист3"}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 localSheetId="0">[4]!mjghggggggggggggg</definedName>
    <definedName name="mjghggggggggggggg">[4]!mjghggggggggggggg</definedName>
    <definedName name="mjhhhhhujy" localSheetId="0">[4]!mjhhhhhujy</definedName>
    <definedName name="mjhhhhhujy">[4]!mjhhhhhujy</definedName>
    <definedName name="mjhuiy" localSheetId="0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[4]!mjnnnnnnnnnnnnnnkjnmh</definedName>
    <definedName name="mjnnnnnnnnnnnnnnkjnmh">[4]!mjnnnnnnnnnnnnnnkjnmh</definedName>
    <definedName name="mjujy" localSheetId="0">[4]!mjujy</definedName>
    <definedName name="mjujy">[4]!mjujy</definedName>
    <definedName name="mnbhjf" localSheetId="0">[4]!mnbhjf</definedName>
    <definedName name="mnbhjf">[4]!mnbhjf</definedName>
    <definedName name="mnghr" localSheetId="0">[4]!mnghr</definedName>
    <definedName name="mnghr">[4]!mnghr</definedName>
    <definedName name="mnmbnvb" localSheetId="0">[4]!mnmbnvb</definedName>
    <definedName name="mnmbnvb">[4]!mnmbnvb</definedName>
    <definedName name="mnnjjjjjjjjjjjjj" localSheetId="0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 localSheetId="0">[4]!n</definedName>
    <definedName name="n">[4]!n</definedName>
    <definedName name="NasPotrEE">[6]Параметры!$B$10</definedName>
    <definedName name="NasPotrEEList">[6]Лист!$A$150</definedName>
    <definedName name="nbbcbvx" localSheetId="0">[4]!nbbcbvx</definedName>
    <definedName name="nbbcbvx">[4]!nbbcbvx</definedName>
    <definedName name="nbbvgf" localSheetId="0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[4]!nbghhhhhhhhhhhhhhhhhhhhhh</definedName>
    <definedName name="nbghhhhhhhhhhhhhhhhhhhhhh">[4]!nbghhhhhhhhhhhhhhhhhhhhhh</definedName>
    <definedName name="nbhggggggggggggg" localSheetId="0">[4]!nbhggggggggggggg</definedName>
    <definedName name="nbhggggggggggggg">[4]!nbhggggggggggggg</definedName>
    <definedName name="nbhgggggggggggggggg" localSheetId="0">[4]!nbhgggggggggggggggg</definedName>
    <definedName name="nbhgggggggggggggggg">[4]!nbhgggggggggggggggg</definedName>
    <definedName name="nbhhhhhhhhhhhhhhhh" localSheetId="0">[4]!nbhhhhhhhhhhhhhhhh</definedName>
    <definedName name="nbhhhhhhhhhhhhhhhh">[4]!nbhhhhhhhhhhhhhhhh</definedName>
    <definedName name="nbjhgy" localSheetId="0">[4]!nbjhgy</definedName>
    <definedName name="nbjhgy">[4]!nbjhgy</definedName>
    <definedName name="nbnbbnvbnvvcvbcvc" localSheetId="0">[4]!nbnbbnvbnvvcvbcvc</definedName>
    <definedName name="nbnbbnvbnvvcvbcvc">[4]!nbnbbnvbnvvcvbcvc</definedName>
    <definedName name="nbnbfders" localSheetId="0">[4]!nbnbfders</definedName>
    <definedName name="nbnbfders">[4]!nbnbfders</definedName>
    <definedName name="nbnvnbfgdsdfs" localSheetId="0">[4]!nbnvnbfgdsdfs</definedName>
    <definedName name="nbnvnbfgdsdfs">[4]!nbnvnbfgdsdfs</definedName>
    <definedName name="nbvbnfddddddddddddddddddd" localSheetId="0">[4]!nbvbnfddddddddddddddddddd</definedName>
    <definedName name="nbvbnfddddddddddddddddddd">[4]!nbvbnfddddddddddddddddddd</definedName>
    <definedName name="nbvgfhcf" localSheetId="0">[4]!nbvgfhcf</definedName>
    <definedName name="nbvgfhcf">[4]!nbvgfhcf</definedName>
    <definedName name="nbvgggggggggggggggggg" localSheetId="0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[4]!nbvghfgdx</definedName>
    <definedName name="nbvghfgdx">[4]!nbvghfgdx</definedName>
    <definedName name="nfgjn" localSheetId="0">[4]!nfgjn</definedName>
    <definedName name="nfgjn">[4]!nfgjn</definedName>
    <definedName name="nghf" localSheetId="0">[4]!nghf</definedName>
    <definedName name="nghf">[4]!nghf</definedName>
    <definedName name="nghjk" localSheetId="0">[4]!nghjk</definedName>
    <definedName name="nghjk">[4]!nghjk</definedName>
    <definedName name="nhghfgfgf" localSheetId="0">[4]!nhghfgfgf</definedName>
    <definedName name="nhghfgfgf">[4]!nhghfgfgf</definedName>
    <definedName name="nhguy" localSheetId="0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 localSheetId="0">[4]!njhgyhjftxcdfxnkl</definedName>
    <definedName name="njhgyhjftxcdfxnkl">[4]!njhgyhjftxcdfxnkl</definedName>
    <definedName name="njhhhhhhhhhhhhhd" localSheetId="0">[4]!njhhhhhhhhhhhhhd</definedName>
    <definedName name="njhhhhhhhhhhhhhd">[4]!njhhhhhhhhhhhhhd</definedName>
    <definedName name="njkhgjhghfhg" localSheetId="0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[4]!nkjgyuff</definedName>
    <definedName name="nkjgyuff">[4]!nkjgyuff</definedName>
    <definedName name="nmbhhhhhhhhhhhhhhhhhhhh" localSheetId="0">[4]!nmbhhhhhhhhhhhhhhhhhhhh</definedName>
    <definedName name="nmbhhhhhhhhhhhhhhhhhhhh">[4]!nmbhhhhhhhhhhhhhhhhhhhh</definedName>
    <definedName name="nmbnbnc" localSheetId="0">[4]!nmbnbnc</definedName>
    <definedName name="nmbnbnc">[4]!nmbnbnc</definedName>
    <definedName name="nmmbnbv" localSheetId="0">[4]!nmmbnbv</definedName>
    <definedName name="nmmbnbv">[4]!nmmbnbv</definedName>
    <definedName name="nnngggggggggggggggggggggggggg" localSheetId="0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 localSheetId="0">[4]!oiipiuojhkh</definedName>
    <definedName name="oiipiuojhkh">[4]!oiipiuojhkh</definedName>
    <definedName name="oijjjjjjjjjjjjjj" localSheetId="0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[4]!oijnhvfgc</definedName>
    <definedName name="oijnhvfgc">[4]!oijnhvfgc</definedName>
    <definedName name="oikjjjjjjjjjjjjjjjjjjjjjjjj" localSheetId="0">[4]!oikjjjjjjjjjjjjjjjjjjjjjjjj</definedName>
    <definedName name="oikjjjjjjjjjjjjjjjjjjjjjjjj">[4]!oikjjjjjjjjjjjjjjjjjjjjjjjj</definedName>
    <definedName name="oikjkjjkn" localSheetId="0">[4]!oikjkjjkn</definedName>
    <definedName name="oikjkjjkn">[4]!oikjkjjkn</definedName>
    <definedName name="oikkkkkkkkkkkkkkkkkkkkkkk" localSheetId="0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[4]!oinunyg</definedName>
    <definedName name="oinunyg">[4]!oinunyg</definedName>
    <definedName name="oioiiuiuyofyyyyyyyyyyyyyyyyyyyyy" localSheetId="0">[4]!oioiiuiuyofyyyyyyyyyyyyyyyyyyyyy</definedName>
    <definedName name="oioiiuiuyofyyyyyyyyyyyyyyyyyyyyy">[4]!oioiiuiuyofyyyyyyyyyyyyyyyyyyyyy</definedName>
    <definedName name="oioiiuuuuuuuuuuuuuu" localSheetId="0">[4]!oioiiuuuuuuuuuuuuuu</definedName>
    <definedName name="oioiiuuuuuuuuuuuuuu">[4]!oioiiuuuuuuuuuuuuuu</definedName>
    <definedName name="oioiuiouiuyyt" localSheetId="0">[4]!oioiuiouiuyyt</definedName>
    <definedName name="oioiuiouiuyyt">[4]!oioiuiouiuyyt</definedName>
    <definedName name="oioouiui" localSheetId="0">[4]!oioouiui</definedName>
    <definedName name="oioouiui">[4]!oioouiui</definedName>
    <definedName name="oiougy" localSheetId="0">[4]!oiougy</definedName>
    <definedName name="oiougy">[4]!oiougy</definedName>
    <definedName name="oiouiuiyuyt" localSheetId="0">[4]!oiouiuiyuyt</definedName>
    <definedName name="oiouiuiyuyt">[4]!oiouiuiyuyt</definedName>
    <definedName name="oiouiuygyufg" localSheetId="0">[4]!oiouiuygyufg</definedName>
    <definedName name="oiouiuygyufg">[4]!oiouiuygyufg</definedName>
    <definedName name="oiuuyyyyyyyyyyyyyyy" localSheetId="0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0">[4]!ooiumuhggc</definedName>
    <definedName name="ooiumuhggc">[4]!ooiumuhggc</definedName>
    <definedName name="oooooo" localSheetId="0">[4]!oooooo</definedName>
    <definedName name="oooooo">[4]!oooooo</definedName>
    <definedName name="oopoooooooooooooooo" localSheetId="0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 localSheetId="0">[4]!p</definedName>
    <definedName name="p">[4]!p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 localSheetId="0">[4]!poiuyfrts</definedName>
    <definedName name="poiuyfrts">[4]!poiuyfrts</definedName>
    <definedName name="popiiiiiiiiiiiiiiiiiii" localSheetId="0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[4]!popiopoiioj</definedName>
    <definedName name="popiopoiioj">[4]!popiopoiioj</definedName>
    <definedName name="popipuiouiguyg" localSheetId="0">[4]!popipuiouiguyg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 localSheetId="0">[4]!pp</definedName>
    <definedName name="pp">[4]!pp</definedName>
    <definedName name="pppp" localSheetId="0">[4]!pppp</definedName>
    <definedName name="pppp">[4]!pppp</definedName>
    <definedName name="PRINT_SENS" localSheetId="0">#REF!</definedName>
    <definedName name="PRINT_SENS">#REF!</definedName>
    <definedName name="PRO" localSheetId="0">[2]MAIN!#REF!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 localSheetId="0">[4]!qq</definedName>
    <definedName name="qq">[4]!qq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dcfgffffffffffffff" localSheetId="0">[4]!rdcfgffffffffffffff</definedName>
    <definedName name="rdcfgffffffffffffff">[4]!rdcfgffffffffffffff</definedName>
    <definedName name="rdffffffffffff" localSheetId="0">[4]!rdffffffffffff</definedName>
    <definedName name="rdffffffffffff">[4]!rdffffffffffff</definedName>
    <definedName name="reddddddddddddddddd" localSheetId="0">[4]!reddddddddddddddddd</definedName>
    <definedName name="reddddddddddddddddd">[4]!reddddddddddddddddd</definedName>
    <definedName name="reeeeeeeeeeeeeeeeeee" localSheetId="0">[4]!reeeeeeeeeeeeeeeeeee</definedName>
    <definedName name="reeeeeeeeeeeeeeeeeee">[4]!reeeeeeeeeeeeeeeeeee</definedName>
    <definedName name="Rep_cur">[2]MAIN!$F$28</definedName>
    <definedName name="rererrrrrrrrrrrrrrrr" localSheetId="0">[4]!rererrrrrrrrrrrrrrrr</definedName>
    <definedName name="rererrrrrrrrrrrrrrrr">[4]!rererrrrrrrrrrrrrrrr</definedName>
    <definedName name="rerrrr" localSheetId="0">[4]!rerrrr</definedName>
    <definedName name="rerrrr">[4]!rerrrr</definedName>
    <definedName name="rerttryu" localSheetId="0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[4]!retruiyi</definedName>
    <definedName name="retruiyi">[4]!retruiyi</definedName>
    <definedName name="retytttttttttttttttttt" localSheetId="0">[4]!retytttttttttttttttttt</definedName>
    <definedName name="retytttttttttttttttttt">[4]!retytttttttttttttttttt</definedName>
    <definedName name="revenues">[2]MAIN!$F$90:$AL$90</definedName>
    <definedName name="rhfgfh" localSheetId="0">[4]!rhfgfh</definedName>
    <definedName name="rhfgfh">[4]!rhfgfh</definedName>
    <definedName name="rr" localSheetId="0">[4]!rr</definedName>
    <definedName name="rr">[4]!rr</definedName>
    <definedName name="rrtdrdrdsf" localSheetId="0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 localSheetId="0">[4]!rrtget6</definedName>
    <definedName name="rrtget6">[4]!rrtget6</definedName>
    <definedName name="rt" localSheetId="0">[4]!rt</definedName>
    <definedName name="rt">[4]!rt</definedName>
    <definedName name="rtttttttt" localSheetId="0">[4]!rtttttttt</definedName>
    <definedName name="rtttttttt">[4]!rtttttttt</definedName>
    <definedName name="rtyuiuy" localSheetId="0">[4]!rtyuiuy</definedName>
    <definedName name="rtyuiuy">[4]!rtyuiuy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0">[4]!sdfdgfg</definedName>
    <definedName name="sdfdgfg">[4]!sdfdgfg</definedName>
    <definedName name="sdfdgfjhjk" localSheetId="0">[4]!sdfdgfjhjk</definedName>
    <definedName name="sdfdgfjhjk">[4]!sdfdgfjhjk</definedName>
    <definedName name="sdfdgghfj" localSheetId="0">[4]!sdfdgghfj</definedName>
    <definedName name="sdfdgghfj">[4]!sdfdgghfj</definedName>
    <definedName name="sdfgdfgj" localSheetId="0">[4]!sdfgdfgj</definedName>
    <definedName name="sdfgdfgj">[4]!sdfgdfgj</definedName>
    <definedName name="sdsdfsf" localSheetId="0">[4]!sdsdfsf</definedName>
    <definedName name="sdsdfsf">[4]!sdsdfsf</definedName>
    <definedName name="SENSTAB1">[2]MAIN!$A$1344:$C$1351</definedName>
    <definedName name="SENSTAB2">[2]MAIN!$A$1355:$H$1360</definedName>
    <definedName name="sfdfdghfj" localSheetId="0">[4]!sfdfdghfj</definedName>
    <definedName name="sfdfdghfj">[4]!sfdfdghfj</definedName>
    <definedName name="sfdfghfghj" localSheetId="0">[4]!sfdfghfghj</definedName>
    <definedName name="sfdfghfghj">[4]!sfdfghfghj</definedName>
    <definedName name="sfdgfdghj" localSheetId="0">[4]!sfdgfdghj</definedName>
    <definedName name="sfdgfdghj">[4]!sfdgfdghj</definedName>
    <definedName name="SKQnt">[6]Параметры!$B$4</definedName>
    <definedName name="SmetaList" localSheetId="0">[7]Лист!#REF!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 localSheetId="0">#REF!</definedName>
    <definedName name="T1_">#REF!</definedName>
    <definedName name="T2_" localSheetId="0">#REF!</definedName>
    <definedName name="T2_">#REF!</definedName>
    <definedName name="Tab" localSheetId="0">[3]FES!#REF!</definedName>
    <definedName name="Tab">[3]FES!#REF!</definedName>
    <definedName name="tab0">[2]MAIN!$A$13:$F$30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 localSheetId="0">[4]!tfggggggggggggggg</definedName>
    <definedName name="tfggggggggggggggg">[4]!tfggggggggggggggg</definedName>
    <definedName name="tfhgfhvfv" localSheetId="0">[4]!tfhgfhvfv</definedName>
    <definedName name="tfhgfhvfv">[4]!tfhgfhvfv</definedName>
    <definedName name="tfjhgjk" localSheetId="0">[4]!tfjhgjk</definedName>
    <definedName name="tfjhgjk">[4]!tfjhgjk</definedName>
    <definedName name="TOTWC">[2]MAIN!$C$1341</definedName>
    <definedName name="trffffffffffffffffffffff" localSheetId="0">[4]!trffffffffffffffffffffff</definedName>
    <definedName name="trffffffffffffffffffffff">[4]!trffffffffffffffffffffff</definedName>
    <definedName name="trfgffffffffffff" localSheetId="0">[4]!trfgffffffffffff</definedName>
    <definedName name="trfgffffffffffff">[4]!trfgffffffffffff</definedName>
    <definedName name="trfgffffffffffffffffff" localSheetId="0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[4]!trtfffffffffffffffff</definedName>
    <definedName name="trtfffffffffffffffff">[4]!trtfffffffffffffffff</definedName>
    <definedName name="trttttttttttttttttttt" localSheetId="0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[4]!trtyyyyyyyyyyyyyyyy</definedName>
    <definedName name="trtyyyyyyyyyyyyyyyy">[4]!trtyyyyyyyyyyyyyyyy</definedName>
    <definedName name="trygy" localSheetId="0">[4]!trygy</definedName>
    <definedName name="trygy">[4]!trygy</definedName>
    <definedName name="trytuy" localSheetId="0">[4]!trytuy</definedName>
    <definedName name="trytuy">[4]!trytuy</definedName>
    <definedName name="tryyyu" localSheetId="0">[4]!tryyyu</definedName>
    <definedName name="tryyyu">[4]!tryyyu</definedName>
    <definedName name="TUList">[6]Лист!$A$210</definedName>
    <definedName name="TUQnt">[6]Лист!$B$211</definedName>
    <definedName name="tyrctddfg" localSheetId="0">[4]!tyrctddfg</definedName>
    <definedName name="tyrctddfg">[4]!tyrctddfg</definedName>
    <definedName name="tyrttttttttttttt" localSheetId="0">[4]!tyrttttttttttttt</definedName>
    <definedName name="tyrttttttttttttt">[4]!tyrttttttttttttt</definedName>
    <definedName name="uhhhhhhhhhhhhhhhhh" localSheetId="0">[4]!uhhhhhhhhhhhhhhhhh</definedName>
    <definedName name="uhhhhhhhhhhhhhhhhh">[4]!uhhhhhhhhhhhhhhhhh</definedName>
    <definedName name="uhhjhjg" localSheetId="0">[4]!uhhjhjg</definedName>
    <definedName name="uhhjhjg">[4]!uhhjhjg</definedName>
    <definedName name="uhjhhhhhhhhhhhhh" localSheetId="0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[4]!uhuyguftyf</definedName>
    <definedName name="uhuyguftyf">[4]!uhuyguftyf</definedName>
    <definedName name="uiyuyuy" localSheetId="0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[4]!ujyhjggggggggggggggggggggg</definedName>
    <definedName name="ujyhjggggggggggggggggggggg">[4]!ujyhjggggggggggggggggggggg</definedName>
    <definedName name="uka" localSheetId="0">[4]!uka</definedName>
    <definedName name="uka">[4]!uka</definedName>
    <definedName name="unhjjjjjjjjjjjjjjjj" localSheetId="0">[4]!unhjjjjjjjjjjjjjjjj</definedName>
    <definedName name="unhjjjjjjjjjjjjjjjj">[4]!unhjjjjjjjjjjjjjjjj</definedName>
    <definedName name="uuuuuu" localSheetId="0">[4]!uuuuuu</definedName>
    <definedName name="uuuuuu">[4]!uuuuuu</definedName>
    <definedName name="uuuuuuuuuuuuuuuuu" localSheetId="0">[4]!uuuuuuuuuuuuuuuuu</definedName>
    <definedName name="uuuuuuuuuuuuuuuuu">[4]!uuuuuuuuuuuuuuuuu</definedName>
    <definedName name="uyttydfddfsdf" localSheetId="0">[4]!uyttydfddfsdf</definedName>
    <definedName name="uyttydfddfsdf">[4]!uyttydfddfsdf</definedName>
    <definedName name="uytytr" localSheetId="0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[4]!uyughhhhhhhhhhhhhhhhhhhhhh</definedName>
    <definedName name="uyughhhhhhhhhhhhhhhhhhhhhh">[4]!uyughhhhhhhhhhhhhhhhhhhhhh</definedName>
    <definedName name="uyuhhhhhhhhhhhhhhhhh" localSheetId="0">[4]!uyuhhhhhhhhhhhhhhhhh</definedName>
    <definedName name="uyuhhhhhhhhhhhhhhhhh">[4]!uyuhhhhhhhhhhhhhhhhh</definedName>
    <definedName name="uyuiuhj" localSheetId="0">[4]!uyuiuhj</definedName>
    <definedName name="uyuiuhj">[4]!uyuiuhj</definedName>
    <definedName name="uyuiyuttyt" localSheetId="0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[4]!uyuytuyfgh</definedName>
    <definedName name="uyuytuyfgh">[4]!uyuytuyfgh</definedName>
    <definedName name="uyyuttr" localSheetId="0" hidden="1">{#N/A,#N/A,TRUE,"Лист1";#N/A,#N/A,TRUE,"Лист2";#N/A,#N/A,TRUE,"Лист3"}</definedName>
    <definedName name="uyyuttr" hidden="1">{#N/A,#N/A,TRUE,"Лист1";#N/A,#N/A,TRUE,"Лист2";#N/A,#N/A,TRUE,"Лист3"}</definedName>
    <definedName name="VAT">[2]MAIN!$F$597</definedName>
    <definedName name="vbcvfgdfdsa" localSheetId="0">[4]!vbcvfgdfdsa</definedName>
    <definedName name="vbcvfgdfdsa">[4]!vbcvfgdfdsa</definedName>
    <definedName name="vbfffffffffffffff" localSheetId="0">[4]!vbfffffffffffffff</definedName>
    <definedName name="vbfffffffffffffff">[4]!vbfffffffffffffff</definedName>
    <definedName name="vbgffdds" localSheetId="0">[4]!vbgffdds</definedName>
    <definedName name="vbgffdds">[4]!vbgffdds</definedName>
    <definedName name="vbvvcxxxxxxxxxxxx" localSheetId="0">[4]!vbvvcxxxxxxxxxxxx</definedName>
    <definedName name="vbvvcxxxxxxxxxxxx">[4]!vbvvcxxxxxxxxxxxx</definedName>
    <definedName name="vccfddfsd" localSheetId="0">[4]!vccfddfsd</definedName>
    <definedName name="vccfddfsd">[4]!vccfddfsd</definedName>
    <definedName name="vcfdfs" localSheetId="0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[4]!vcfffffffffffffff</definedName>
    <definedName name="vcfffffffffffffff">[4]!vcfffffffffffffff</definedName>
    <definedName name="vcffffffffffffffff" localSheetId="0">[4]!vcffffffffffffffff</definedName>
    <definedName name="vcffffffffffffffff">[4]!vcffffffffffffffff</definedName>
    <definedName name="vcfffffffffffffffffff" localSheetId="0">[4]!vcfffffffffffffffffff</definedName>
    <definedName name="vcfffffffffffffffffff">[4]!vcfffffffffffffffffff</definedName>
    <definedName name="vcffffffffffffffffffff" localSheetId="0">[4]!vcffffffffffffffffffff</definedName>
    <definedName name="vcffffffffffffffffffff">[4]!vcffffffffffffffffffff</definedName>
    <definedName name="vcfhg" localSheetId="0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[4]!vdfffffffffffffffffff</definedName>
    <definedName name="vdfffffffffffffffffff">[4]!vdfffffffffffffffffff</definedName>
    <definedName name="vffffffffffffffffffff" localSheetId="0">[4]!vffffffffffffffffffff</definedName>
    <definedName name="vffffffffffffffffffff">[4]!vffffffffffffffffffff</definedName>
    <definedName name="vfgfffffffffffffffff" localSheetId="0">[4]!vfgfffffffffffffffff</definedName>
    <definedName name="vfgfffffffffffffffff">[4]!vfgfffffffffffffffff</definedName>
    <definedName name="vghfgddfsdaas" localSheetId="0">[4]!vghfgddfsdaas</definedName>
    <definedName name="vghfgddfsdaas">[4]!vghfgddfsdaas</definedName>
    <definedName name="vvbnbv" localSheetId="0">[4]!vvbnbv</definedName>
    <definedName name="vvbnbv">[4]!vvbnbv</definedName>
    <definedName name="vvvffffffffffffffffff" localSheetId="0">[4]!vvvffffffffffffffffff</definedName>
    <definedName name="vvvffffffffffffffffff">[4]!vvvffffffffffffffffff</definedName>
    <definedName name="vvvv" localSheetId="0">[4]!vvvv</definedName>
    <definedName name="vvvv">[4]!vvvv</definedName>
    <definedName name="waddddddddddddddddddd" localSheetId="0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 localSheetId="0">[4]!wdsfdsssssssssssssssssss</definedName>
    <definedName name="wdsfdsssssssssssssssssss">[4]!wdsfdsssssssssssssssssss</definedName>
    <definedName name="werrytruy" localSheetId="0">[4]!werrytruy</definedName>
    <definedName name="werrytruy">[4]!werrytruy</definedName>
    <definedName name="wertryt" localSheetId="0">[4]!wertryt</definedName>
    <definedName name="wertryt">[4]!wertryt</definedName>
    <definedName name="wesddddddddddddddddd" localSheetId="0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[4]!wetrtyruy</definedName>
    <definedName name="wetrtyruy">[4]!wetrtyruy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0">[4]!x</definedName>
    <definedName name="x">[4]!x</definedName>
    <definedName name="xcbvbnbm" localSheetId="0">[4]!xcbvbnbm</definedName>
    <definedName name="xcbvbnbm">[4]!xcbvbnbm</definedName>
    <definedName name="xcfdfdfffffffffffff" localSheetId="0">[4]!xcfdfdfffffffffffff</definedName>
    <definedName name="xcfdfdfffffffffffff">[4]!xcfdfdfffffffffffff</definedName>
    <definedName name="xdsfds" localSheetId="0">[4]!xdsfds</definedName>
    <definedName name="xdsfds">[4]!xdsfds</definedName>
    <definedName name="xvcbvcbn" localSheetId="0">[4]!xvcbvcbn</definedName>
    <definedName name="xvcbvcbn">[4]!xvcbvcbn</definedName>
    <definedName name="xvccvcbn" localSheetId="0">[4]!xvccvcbn</definedName>
    <definedName name="xvccvcbn">[4]!xvccvcbn</definedName>
    <definedName name="xzxsassssssssssssssss" localSheetId="0">[4]!xzxsassssssssssssssss</definedName>
    <definedName name="xzxsassssssssssssssss">[4]!xzxsassssssssssssssss</definedName>
    <definedName name="yfgdfdfffffffffffff" localSheetId="0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[4]!yggfgffffffffff</definedName>
    <definedName name="yggfgffffffffff">[4]!yggfgffffffffff</definedName>
    <definedName name="yhiuyhiuyhi" localSheetId="0">[4]!yhiuyhiuyhi</definedName>
    <definedName name="yhiuyhiuyhi">[4]!yhiuyhiuyhi</definedName>
    <definedName name="yiujhuuuuuuuuuuuuuuuuu" localSheetId="0">[4]!yiujhuuuuuuuuuuuuuuuuu</definedName>
    <definedName name="yiujhuuuuuuuuuuuuuuuuu">[4]!yiujhuuuuuuuuuuuuuuuuu</definedName>
    <definedName name="yiuyiub" localSheetId="0">[4]!yiuyiub</definedName>
    <definedName name="yiuyiub">[4]!yiuyiub</definedName>
    <definedName name="ytgfgffffffffffffff" localSheetId="0">[4]!ytgfgffffffffffffff</definedName>
    <definedName name="ytgfgffffffffffffff">[4]!ytgfgffffffffffffff</definedName>
    <definedName name="ytghfgd" localSheetId="0">[4]!ytghfgd</definedName>
    <definedName name="ytghfgd">[4]!ytghfgd</definedName>
    <definedName name="ytghgggggggggggg" localSheetId="0">[4]!ytghgggggggggggg</definedName>
    <definedName name="ytghgggggggggggg">[4]!ytghgggggggggggg</definedName>
    <definedName name="ytouy" localSheetId="0">[4]!ytouy</definedName>
    <definedName name="ytouy">[4]!ytouy</definedName>
    <definedName name="yttttttttttttttt" localSheetId="0">[4]!yttttttttttttttt</definedName>
    <definedName name="yttttttttttttttt">[4]!yttttttttttttttt</definedName>
    <definedName name="ytttttttttttttttttttt" localSheetId="0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[4]!ytuiytu</definedName>
    <definedName name="ytuiytu">[4]!ytuiytu</definedName>
    <definedName name="ytyggggggggggggggg" localSheetId="0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 localSheetId="0">[4]!yuo</definedName>
    <definedName name="yuo">[4]!yuo</definedName>
    <definedName name="yutghhhhhhhhhhhhhhhhhh" localSheetId="0">[4]!yutghhhhhhhhhhhhhhhhhh</definedName>
    <definedName name="yutghhhhhhhhhhhhhhhhhh">[4]!yutghhhhhhhhhhhhhhhhhh</definedName>
    <definedName name="yutyttry" localSheetId="0">[4]!yutyttry</definedName>
    <definedName name="yutyttry">[4]!yutyttry</definedName>
    <definedName name="yuuyjhg" localSheetId="0">[4]!yuuyjhg</definedName>
    <definedName name="yuuyjhg">[4]!yuuyjhg</definedName>
    <definedName name="zcxvcvcbvvn" localSheetId="0">[4]!zcxvcvcbvvn</definedName>
    <definedName name="zcxvcvcbvvn">[4]!zcxvcvcbvvn</definedName>
    <definedName name="А77">[8]Рейтинг!$A$14</definedName>
    <definedName name="АААААААА" localSheetId="0">[4]!АААААААА</definedName>
    <definedName name="АААААААА">[4]!АААААААА</definedName>
    <definedName name="ав" localSheetId="0">[4]!ав</definedName>
    <definedName name="ав">[4]!ав</definedName>
    <definedName name="ававпаврпв" localSheetId="0">[4]!ававпаврпв</definedName>
    <definedName name="ававпаврпв">[4]!ававпаврпв</definedName>
    <definedName name="аичавыукфцу" localSheetId="0">[4]!аичавыукфцу</definedName>
    <definedName name="аичавыукфцу">[4]!аичавыукфцу</definedName>
    <definedName name="ап" localSheetId="0">[4]!ап</definedName>
    <definedName name="ап">[4]!ап</definedName>
    <definedName name="апапарп" localSheetId="0">[4]!апапарп</definedName>
    <definedName name="апапарп">[4]!апапарп</definedName>
    <definedName name="аппячфы" localSheetId="0">[4]!аппячфы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 localSheetId="0">[4]!в23ё</definedName>
    <definedName name="в23ё">[4]!в23ё</definedName>
    <definedName name="вв" localSheetId="0">[4]!вв</definedName>
    <definedName name="вв">[4]!вв</definedName>
    <definedName name="впававапв" localSheetId="0">[4]!впававапв</definedName>
    <definedName name="впававапв">[4]!впававапв</definedName>
    <definedName name="впавпапаарп" localSheetId="0">[4]!впавпапаарп</definedName>
    <definedName name="впавпапаарп">[4]!впавпапаарп</definedName>
    <definedName name="второй" localSheetId="0">#REF!</definedName>
    <definedName name="второй">#REF!</definedName>
    <definedName name="вуавпаорпл" localSheetId="0">[4]!вуавпаорпл</definedName>
    <definedName name="вуавпаорпл">[4]!вуавпаорпл</definedName>
    <definedName name="вуквпапрпорлд" localSheetId="0">[4]!вуквпапрпорлд</definedName>
    <definedName name="вуквпапрпорлд">[4]!вуквпапрпорлд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0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0">[4]!гггр</definedName>
    <definedName name="гггр">[4]!гггр</definedName>
    <definedName name="глнрлоророр" localSheetId="0">[4]!глнрлоророр</definedName>
    <definedName name="глнрлоророр">[4]!глнрлоророр</definedName>
    <definedName name="гнгепнапра" localSheetId="0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[4]!гнгопропрппра</definedName>
    <definedName name="гнгопропрппра">[4]!гнгопропрппра</definedName>
    <definedName name="гнеорпопорпропр" localSheetId="0">[4]!гнеорпопорпропр</definedName>
    <definedName name="гнеорпопорпропр">[4]!гнеорпопорпропр</definedName>
    <definedName name="гннрпррапапв" localSheetId="0">[4]!гннрпррапапв</definedName>
    <definedName name="гннрпррапапв">[4]!гннрпррапапв</definedName>
    <definedName name="гнортимв" localSheetId="0">[4]!гнортимв</definedName>
    <definedName name="гнортимв">[4]!гнортимв</definedName>
    <definedName name="гнрпрпап" localSheetId="0">[4]!гнрпрпап</definedName>
    <definedName name="гнрпрпап">[4]!гнрпрпап</definedName>
    <definedName name="гороппрапа" localSheetId="0">[4]!гороппрапа</definedName>
    <definedName name="гороппрапа">[4]!гороппрапа</definedName>
    <definedName name="гошгрииапв" localSheetId="0">[4]!гошгрииапв</definedName>
    <definedName name="гошгрииапв">[4]!гошгрииапв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[4]!гш</definedName>
    <definedName name="гш">[4]!гш</definedName>
    <definedName name="дгнмдш" localSheetId="0">#REF!</definedName>
    <definedName name="дгнмдш">#REF!</definedName>
    <definedName name="ддд" localSheetId="0">[4]!ддд</definedName>
    <definedName name="ддд">[4]!ддд</definedName>
    <definedName name="дллллоиммссч" localSheetId="0">[4]!дллллоиммссч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localSheetId="0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[4]!дшлгорормсм</definedName>
    <definedName name="дшлгорормсм">[4]!дшлгорормсм</definedName>
    <definedName name="дшлолоирмпр" localSheetId="0">[4]!дшлолоирмпр</definedName>
    <definedName name="дшлолоирмпр">[4]!дшлолоирмпр</definedName>
    <definedName name="дшшгргрп" localSheetId="0">[4]!дшшгргрп</definedName>
    <definedName name="дшшгргрп">[4]!дшшгргрп</definedName>
    <definedName name="дщ" localSheetId="0">[4]!дщ</definedName>
    <definedName name="дщ">[4]!дщ</definedName>
    <definedName name="дщл" localSheetId="0">[4]!дщл</definedName>
    <definedName name="дщл">[4]!дщл</definedName>
    <definedName name="еапапарорппис" localSheetId="0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[4]!еапарпорпол</definedName>
    <definedName name="еапарпорпол">[4]!еапарпорпол</definedName>
    <definedName name="евапараорплор" localSheetId="0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 localSheetId="0">[4]!екваппрмрп</definedName>
    <definedName name="екваппрмрп">[4]!екваппрмрп</definedName>
    <definedName name="епке" localSheetId="0">[4]!епке</definedName>
    <definedName name="епке">[4]!епке</definedName>
    <definedName name="ЕТО">'[11]СВОДНАЯ(цветная)'!$Y$3:$Y$7</definedName>
    <definedName name="жддлолпраапва" localSheetId="0">[4]!жддлолпраапва</definedName>
    <definedName name="жддлолпраапва">[4]!жддлолпраапва</definedName>
    <definedName name="ждждлдлодл" localSheetId="0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 localSheetId="0">[4]!жздлдооррапав</definedName>
    <definedName name="жздлдооррапав">[4]!жздлдооррапав</definedName>
    <definedName name="жзлдолорапрв" localSheetId="0">[4]!жзлдолорапрв</definedName>
    <definedName name="жзлдолорапрв">[4]!жзлдолорапрв</definedName>
    <definedName name="_xlnm.Print_Titles">'[12]ИТОГИ  по Н,Р,Э,Q'!$A$2:$IV$4</definedName>
    <definedName name="ЗГАЭС" localSheetId="0">[4]!ЗГАЭС</definedName>
    <definedName name="ЗГАЭС">[4]!ЗГАЭС</definedName>
    <definedName name="зщ" localSheetId="0">[4]!зщ</definedName>
    <definedName name="зщ">[4]!зщ</definedName>
    <definedName name="зщдллоопн" localSheetId="0">[4]!зщдллоопн</definedName>
    <definedName name="зщдллоопн">[4]!зщдллоопн</definedName>
    <definedName name="зщзшщшггрса" localSheetId="0">[4]!зщзшщшггрса</definedName>
    <definedName name="зщзшщшггрса">[4]!зщзшщшггрса</definedName>
    <definedName name="зщщщшгрпаав" localSheetId="0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 localSheetId="0">[4]!й</definedName>
    <definedName name="й">[4]!й</definedName>
    <definedName name="иеркаецуф" localSheetId="0">[4]!иеркаецуф</definedName>
    <definedName name="иеркаецуф">[4]!иеркаецуф</definedName>
    <definedName name="йй" localSheetId="0">[4]!йй</definedName>
    <definedName name="йй">[4]!йй</definedName>
    <definedName name="йййййййййййййййййййййййй" localSheetId="0">[4]!йййййййййййййййййййййййй</definedName>
    <definedName name="йййййййййййййййййййййййй">[4]!йййййййййййййййййййййййй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'[13]Объекты 2010'!$B$7:$EA$320</definedName>
    <definedName name="кв3" localSheetId="0">[4]!кв3</definedName>
    <definedName name="кв3">[4]!кв3</definedName>
    <definedName name="квартал" localSheetId="0">[4]!квартал</definedName>
    <definedName name="квартал">[4]!квартал</definedName>
    <definedName name="квырмпро" localSheetId="0">[4]!квырмпро</definedName>
    <definedName name="квырмпро">[4]!квырмпро</definedName>
    <definedName name="ке" localSheetId="0">[4]!ке</definedName>
    <definedName name="ке">[4]!ке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л" localSheetId="0">[4]!л</definedName>
    <definedName name="л">[4]!л</definedName>
    <definedName name="лдлдолорар" localSheetId="0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[4]!лдолрорваы</definedName>
    <definedName name="лдолрорваы">[4]!лдолрорваы</definedName>
    <definedName name="лена" localSheetId="0">[4]!лена</definedName>
    <definedName name="лена">[4]!лена</definedName>
    <definedName name="лод" localSheetId="0">[4]!лод</definedName>
    <definedName name="лод">[4]!лод</definedName>
    <definedName name="лоититмим" localSheetId="0">[4]!лоититмим</definedName>
    <definedName name="лоититмим">[4]!лоититмим</definedName>
    <definedName name="лолориапвав" localSheetId="0">[4]!лолориапвав</definedName>
    <definedName name="лолориапвав">[4]!лолориапвав</definedName>
    <definedName name="лолорорм" localSheetId="0">[4]!лолорорм</definedName>
    <definedName name="лолорорм">[4]!лолорорм</definedName>
    <definedName name="лолроипр" localSheetId="0">[4]!лолроипр</definedName>
    <definedName name="лолроипр">[4]!лолроипр</definedName>
    <definedName name="лоорпрсмп" localSheetId="0">[4]!лоорпрсмп</definedName>
    <definedName name="лоорпрсмп">[4]!лоорпрсмп</definedName>
    <definedName name="лоролропапрапапа" localSheetId="0">[4]!лоролропапрапапа</definedName>
    <definedName name="лоролропапрапапа">[4]!лоролропапрапапа</definedName>
    <definedName name="лорпрмисмсчвааычв" localSheetId="0">[4]!лорпрмисмсчвааычв</definedName>
    <definedName name="лорпрмисмсчвааычв">[4]!лорпрмисмсчвааычв</definedName>
    <definedName name="лорроакеа" localSheetId="0">[4]!лорроакеа</definedName>
    <definedName name="лорроакеа">[4]!лорроакеа</definedName>
    <definedName name="лщд" localSheetId="0">[4]!лщд</definedName>
    <definedName name="лщд">[4]!лщд</definedName>
    <definedName name="льтоиаваыв" localSheetId="0">[4]!льтоиаваыв</definedName>
    <definedName name="льтоиаваыв">[4]!льтоиаваыв</definedName>
    <definedName name="мииапвв" localSheetId="0">[4]!мииапвв</definedName>
    <definedName name="мииапвв">[4]!мииапвв</definedName>
    <definedName name="мпрмрпсвачва" localSheetId="0">[4]!мпрмрпсвачва</definedName>
    <definedName name="мпрмрпсвачва">[4]!мпрмрпсвачва</definedName>
    <definedName name="мсапваывф" localSheetId="0">[4]!мсапваывф</definedName>
    <definedName name="мсапваывф">[4]!мсапваывф</definedName>
    <definedName name="мсчвавя" localSheetId="0">[4]!мсчвавя</definedName>
    <definedName name="мсчвавя">[4]!мсчвавя</definedName>
    <definedName name="мым" localSheetId="0">[4]!мым</definedName>
    <definedName name="мым">[4]!мым</definedName>
    <definedName name="н78е" localSheetId="0">[4]!н78е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 localSheetId="0">[7]навигация!#REF!</definedName>
    <definedName name="Нав_Финансы2">[7]навигация!#REF!</definedName>
    <definedName name="наропплон" localSheetId="0">[4]!наропплон</definedName>
    <definedName name="наропплон">[4]!наропплон</definedName>
    <definedName name="Население">'[9]Производство электроэнергии'!$A$124</definedName>
    <definedName name="нгеинсцф" localSheetId="0">[4]!нгеинсцф</definedName>
    <definedName name="нгеинсцф">[4]!нгеинсцф</definedName>
    <definedName name="нгневаапор" localSheetId="0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 localSheetId="0">[4]!неамрр</definedName>
    <definedName name="неамрр">[4]!неамрр</definedName>
    <definedName name="нееегенененененененннене" localSheetId="0">[4]!нееегенененененененннене</definedName>
    <definedName name="нееегенененененененннене">[4]!нееегенененененененннене</definedName>
    <definedName name="ненрпп" localSheetId="0">[4]!ненрпп</definedName>
    <definedName name="ненрпп">[4]!ненрпп</definedName>
    <definedName name="Нояб" localSheetId="0">[4]!Нояб</definedName>
    <definedName name="Нояб">[4]!Нояб</definedName>
    <definedName name="Ноябрь" localSheetId="0">[4]!Ноябрь</definedName>
    <definedName name="Ноябрь">[4]!Ноябрь</definedName>
    <definedName name="нпангаклга" localSheetId="0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0">'Приложение 3 '!$A$1:$N$70</definedName>
    <definedName name="огпорпарсм" localSheetId="0">[4]!огпорпарсм</definedName>
    <definedName name="огпорпарсм">[4]!огпорпарсм</definedName>
    <definedName name="огтитимисмсмсва" localSheetId="0">[4]!огтитимисмсмсва</definedName>
    <definedName name="огтитимисмсмсва">[4]!огтитимисмсмсва</definedName>
    <definedName name="олдолтрь" localSheetId="0">[4]!олдолтрь</definedName>
    <definedName name="олдолтрь">[4]!олдолтрь</definedName>
    <definedName name="оллртимиава" localSheetId="0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[4]!олльимсаы</definedName>
    <definedName name="олльимсаы">[4]!олльимсаы</definedName>
    <definedName name="олорлрорит" localSheetId="0">[4]!олорлрорит</definedName>
    <definedName name="олорлрорит">[4]!олорлрорит</definedName>
    <definedName name="олритиимсмсв" localSheetId="0">[4]!олритиимсмсв</definedName>
    <definedName name="олритиимсмсв">[4]!олритиимсмсв</definedName>
    <definedName name="олрлпо" localSheetId="0">[4]!олрлпо</definedName>
    <definedName name="олрлпо">[4]!олрлпо</definedName>
    <definedName name="олрриоипрм" localSheetId="0">[4]!олрриоипрм</definedName>
    <definedName name="олрриоипрм">[4]!олрриоипрм</definedName>
    <definedName name="омимимсмис" localSheetId="0">[4]!омимимсмис</definedName>
    <definedName name="омимимсмис">[4]!омимимсмис</definedName>
    <definedName name="опропроапрапра" localSheetId="0">[4]!опропроапрапра</definedName>
    <definedName name="опропроапрапра">[4]!опропроапрапра</definedName>
    <definedName name="опрорпрпапрапрвава" localSheetId="0">[4]!опрорпрпапрапрвава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 localSheetId="0">[4]!орлопапвпа</definedName>
    <definedName name="орлопапвпа">[4]!орлопапвпа</definedName>
    <definedName name="орлороррлоорпапа" localSheetId="0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 localSheetId="0">[4]!оро</definedName>
    <definedName name="оро">[4]!оро</definedName>
    <definedName name="ороиприм" localSheetId="0">[4]!ороиприм</definedName>
    <definedName name="ороиприм">[4]!ороиприм</definedName>
    <definedName name="оролпррпап" localSheetId="0">[4]!оролпррпап</definedName>
    <definedName name="оролпррпап">[4]!оролпррпап</definedName>
    <definedName name="ороорправ" localSheetId="0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[4]!оропоненеваыв</definedName>
    <definedName name="оропоненеваыв">[4]!оропоненеваыв</definedName>
    <definedName name="оропорап" localSheetId="0">[4]!оропорап</definedName>
    <definedName name="оропорап">[4]!оропорап</definedName>
    <definedName name="оропрпрарпвч" localSheetId="0">[4]!оропрпрарпвч</definedName>
    <definedName name="оропрпрарпвч">[4]!оропрпрарпвч</definedName>
    <definedName name="орорпрапвкак" localSheetId="0">[4]!орорпрапвкак</definedName>
    <definedName name="орорпрапвкак">[4]!орорпрапвкак</definedName>
    <definedName name="орорпропмрм" localSheetId="0">[4]!орорпропмрм</definedName>
    <definedName name="орорпропмрм">[4]!орорпропмрм</definedName>
    <definedName name="орорпрпакв" localSheetId="0">[4]!орорпрпакв</definedName>
    <definedName name="орорпрпакв">[4]!орорпрпакв</definedName>
    <definedName name="орортитмимисаа" localSheetId="0">[4]!орортитмимисаа</definedName>
    <definedName name="орортитмимисаа">[4]!орортитмимисаа</definedName>
    <definedName name="орпорпаерв" localSheetId="0">[4]!орпорпаерв</definedName>
    <definedName name="орпорпаерв">[4]!орпорпаерв</definedName>
    <definedName name="орпрмпачвуыф" localSheetId="0">[4]!орпрмпачвуыф</definedName>
    <definedName name="орпрмпачвуыф">[4]!орпрмпачвуыф</definedName>
    <definedName name="орримими" localSheetId="0">[4]!орримими</definedName>
    <definedName name="орримими">[4]!орримими</definedName>
    <definedName name="памсмчвв" localSheetId="0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[4]!паопаорпопро</definedName>
    <definedName name="паопаорпопро">[4]!паопаорпопро</definedName>
    <definedName name="папаорпрпрпр" localSheetId="0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[4]!парапаорар</definedName>
    <definedName name="парапаорар">[4]!парапаорар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иримисмсмчсы" localSheetId="0">[4]!пиримисмсмчсы</definedName>
    <definedName name="пиримисмсмчсы">[4]!пиримисмсмчсы</definedName>
    <definedName name="план56" localSheetId="0">[4]!план56</definedName>
    <definedName name="план56">[4]!план56</definedName>
    <definedName name="пмисмсмсчсмч" localSheetId="0">[4]!пмисмсмсчсмч</definedName>
    <definedName name="пмисмсмсчсмч">[4]!пмисмсмсчсмч</definedName>
    <definedName name="ПотериТЭ">[6]Лист!$A$400</definedName>
    <definedName name="пппп" localSheetId="0">[4]!пппп</definedName>
    <definedName name="пппп">[4]!пппп</definedName>
    <definedName name="пр" localSheetId="0">[4]!пр</definedName>
    <definedName name="пр">[4]!пр</definedName>
    <definedName name="праорарпвкав" localSheetId="0">[4]!праорарпвкав</definedName>
    <definedName name="праорарпвкав">[4]!праорарпвкав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0" hidden="1">'[1]на 1 тут'!#REF!</definedName>
    <definedName name="Приложение" hidden="1">'[1]на 1 тут'!#REF!</definedName>
    <definedName name="про" localSheetId="0">[4]!про</definedName>
    <definedName name="про">[4]!про</definedName>
    <definedName name="пропорпшгршг" localSheetId="0">[4]!пропорпшгршг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 localSheetId="0">[4]!прпрапапвавав</definedName>
    <definedName name="прпрапапвавав">[4]!прпрапапвавав</definedName>
    <definedName name="прпропорпрпр" localSheetId="0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[4]!прпропрпрпорп</definedName>
    <definedName name="прпропрпрпорп">[4]!прпропрпрпорп</definedName>
    <definedName name="пррпрпрпорпроп" localSheetId="0">[4]!пррпрпрпорпроп</definedName>
    <definedName name="пррпрпрпорпроп">[4]!пррпрпрпорпроп</definedName>
    <definedName name="рапмапыввя" localSheetId="0">[4]!рапмапыввя</definedName>
    <definedName name="рапмапыввя">[4]!рапмапыввя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[4]!ркенвапапрарп</definedName>
    <definedName name="ркенвапапрарп">[4]!ркенвапапрарп</definedName>
    <definedName name="рмпп" localSheetId="0">[4]!рмпп</definedName>
    <definedName name="рмпп">[4]!рмпп</definedName>
    <definedName name="ролрпраправ" localSheetId="0">[4]!ролрпраправ</definedName>
    <definedName name="ролрпраправ">[4]!ролрпраправ</definedName>
    <definedName name="роо" localSheetId="0">[4]!роо</definedName>
    <definedName name="роо">[4]!роо</definedName>
    <definedName name="роорпрпваы" localSheetId="0">[4]!роорпрпваы</definedName>
    <definedName name="роорпрпваы">[4]!роорпрпваы</definedName>
    <definedName name="ропопопмо" localSheetId="0">[4]!ропопопмо</definedName>
    <definedName name="ропопопмо">[4]!ропопопмо</definedName>
    <definedName name="ропор" localSheetId="0">[4]!ропор</definedName>
    <definedName name="ропор">[4]!ропор</definedName>
    <definedName name="рортимсчвы" localSheetId="0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[4]!рпарпапрап</definedName>
    <definedName name="рпарпапрап">[4]!рпарпапрап</definedName>
    <definedName name="рпплордлпава" localSheetId="0">[4]!рпплордлпава</definedName>
    <definedName name="рпплордлпава">[4]!рпплордлпава</definedName>
    <definedName name="рпрпмимимссмваы" localSheetId="0">[4]!рпрпмимимссмваы</definedName>
    <definedName name="рпрпмимимссмваы">[4]!рпрпмимимссмваы</definedName>
    <definedName name="ррапав" localSheetId="0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 localSheetId="0">[4]!с</definedName>
    <definedName name="с">[4]!с</definedName>
    <definedName name="СальдоПереток">'[6]Производство электроэнергии'!$A$38</definedName>
    <definedName name="сапвпавапвапвп" localSheetId="0">[4]!сапвпавапвапвп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 localSheetId="0">[4]!сс</definedName>
    <definedName name="сс">[4]!сс</definedName>
    <definedName name="сссс" localSheetId="0">[4]!сссс</definedName>
    <definedName name="сссс">[4]!сссс</definedName>
    <definedName name="ссы" localSheetId="0">[4]!ссы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 localSheetId="0">[7]Т3!#REF!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'[14]НВВ утв тарифы'!$H$17</definedName>
    <definedName name="третий" localSheetId="0">#REF!</definedName>
    <definedName name="третий">#REF!</definedName>
    <definedName name="у" localSheetId="0">[4]!у</definedName>
    <definedName name="у">[4]!у</definedName>
    <definedName name="у1" localSheetId="0">[4]!у1</definedName>
    <definedName name="у1">[4]!у1</definedName>
    <definedName name="ук" localSheetId="0">[4]!ук</definedName>
    <definedName name="ук">[4]!ук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0">[4]!УФ</definedName>
    <definedName name="УФ">[4]!УФ</definedName>
    <definedName name="уыавыапвпаворорол" localSheetId="0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[4]!уываываывыпавыа</definedName>
    <definedName name="уываываывыпавыа">[4]!уываываывыпавыа</definedName>
    <definedName name="Филиал" localSheetId="0">#REF!</definedName>
    <definedName name="Филиал">#REF!</definedName>
    <definedName name="фф" localSheetId="0">[4]!фф</definedName>
    <definedName name="фф">[4]!фф</definedName>
    <definedName name="хэзббббшоолп" localSheetId="0">[4]!хэзббббшоолп</definedName>
    <definedName name="хэзббббшоолп">[4]!хэзббббшоолп</definedName>
    <definedName name="ц" localSheetId="0">[4]!ц</definedName>
    <definedName name="ц">[4]!ц</definedName>
    <definedName name="ц1" localSheetId="0">[4]!ц1</definedName>
    <definedName name="ц1">[4]!ц1</definedName>
    <definedName name="цу" localSheetId="0">[4]!цу</definedName>
    <definedName name="цу">[4]!цу</definedName>
    <definedName name="цуа" localSheetId="0">[4]!цуа</definedName>
    <definedName name="цуа">[4]!цуа</definedName>
    <definedName name="чавапвапвавав" localSheetId="0">[4]!чавапвапвавав</definedName>
    <definedName name="чавапвапвавав">[4]!чавапвапвавав</definedName>
    <definedName name="четвертый" localSheetId="0">#REF!</definedName>
    <definedName name="четвертый">#REF!</definedName>
    <definedName name="ЧП1">[2]MAIN!$F$396</definedName>
    <definedName name="Ш_СК">[6]Ш_Передача_ЭЭ!$A$79</definedName>
    <definedName name="шглоьотьиита" localSheetId="0">[4]!шглоьотьиита</definedName>
    <definedName name="шглоьотьиита">[4]!шглоьотьиита</definedName>
    <definedName name="шгншногрппрпр" localSheetId="0">[4]!шгншногрппрпр</definedName>
    <definedName name="шгншногрппрпр">[4]!шгншногрппрпр</definedName>
    <definedName name="шгоропропрап" localSheetId="0">[4]!шгоропропрап</definedName>
    <definedName name="шгоропропрап">[4]!шгоропропрап</definedName>
    <definedName name="шгшрормпавкаы" localSheetId="0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[4]!шгшщгшпрпрапа</definedName>
    <definedName name="шгшщгшпрпрапа">[4]!шгшщгшпрпрапа</definedName>
    <definedName name="шоапвваыаыф" localSheetId="0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[4]!шогоитими</definedName>
    <definedName name="шогоитими">[4]!шогоитими</definedName>
    <definedName name="шооитиаавч" localSheetId="0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[4]!шорорррпапра</definedName>
    <definedName name="шорорррпапра">[4]!шорорррпапра</definedName>
    <definedName name="шоррпвакуф" localSheetId="0">[4]!шоррпвакуф</definedName>
    <definedName name="шоррпвакуф">[4]!шоррпвакуф</definedName>
    <definedName name="шорттисаавч" localSheetId="0">[4]!шорттисаавч</definedName>
    <definedName name="шорттисаавч">[4]!шорттисаавч</definedName>
    <definedName name="штлоррпммпачв" localSheetId="0">[4]!штлоррпммпачв</definedName>
    <definedName name="штлоррпммпачв">[4]!штлоррпммпачв</definedName>
    <definedName name="шшшшшо" localSheetId="0">[4]!шшшшшо</definedName>
    <definedName name="шшшшшо">[4]!шшшшшо</definedName>
    <definedName name="шщщолоорпап" localSheetId="0">[4]!шщщолоорпап</definedName>
    <definedName name="шщщолоорпап">[4]!шщщолоорпап</definedName>
    <definedName name="щ" localSheetId="0">[4]!щ</definedName>
    <definedName name="щ">[4]!щ</definedName>
    <definedName name="щзллторм" localSheetId="0">[4]!щзллторм</definedName>
    <definedName name="щзллторм">[4]!щзллторм</definedName>
    <definedName name="щзшщлщщошшо" localSheetId="0">[4]!щзшщлщщошшо</definedName>
    <definedName name="щзшщлщщошшо">[4]!щзшщлщщошшо</definedName>
    <definedName name="щзшщшщгшроо" localSheetId="0">[4]!щзшщшщгшроо</definedName>
    <definedName name="щзшщшщгшроо">[4]!щзшщшщгшроо</definedName>
    <definedName name="щоллопекв" localSheetId="0">[4]!щоллопекв</definedName>
    <definedName name="щоллопекв">[4]!щоллопекв</definedName>
    <definedName name="щомекв" localSheetId="0">[4]!щомекв</definedName>
    <definedName name="щомекв">[4]!щомекв</definedName>
    <definedName name="щшгшиекв" localSheetId="0">[4]!щшгшиекв</definedName>
    <definedName name="щшгшиекв">[4]!щшгшиекв</definedName>
    <definedName name="щшлдолрорми" localSheetId="0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[4]!щшолььти</definedName>
    <definedName name="щшолььти">[4]!щшолььти</definedName>
    <definedName name="щшропса" localSheetId="0">[4]!щшропса</definedName>
    <definedName name="щшропса">[4]!щшропса</definedName>
    <definedName name="щшщгтропрпвс" localSheetId="0">[4]!щшщгтропрпвс</definedName>
    <definedName name="щшщгтропрпвс">[4]!щшщгтропрпвс</definedName>
    <definedName name="ыв" localSheetId="0">[4]!ыв</definedName>
    <definedName name="ыв">[4]!ыв</definedName>
    <definedName name="ывявапро" localSheetId="0">[4]!ывявапро</definedName>
    <definedName name="ывявапро">[4]!ывявапро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[4]!ыыыы</definedName>
    <definedName name="ыыыы">[4]!ыыыы</definedName>
    <definedName name="ЬЬ">'[15]ИТОГИ  по Н,Р,Э,Q'!$A$2:$IV$4</definedName>
    <definedName name="юбьбютьи" localSheetId="0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0">[4]!я</definedName>
    <definedName name="я">[4]!я</definedName>
    <definedName name="яя" localSheetId="0">[4]!яя</definedName>
    <definedName name="яя">[4]!яя</definedName>
    <definedName name="яяя" localSheetId="0">[4]!яяя</definedName>
    <definedName name="яяя">[4]!яяя</definedName>
  </definedNames>
  <calcPr calcId="144525" refMode="R1C1"/>
</workbook>
</file>

<file path=xl/calcChain.xml><?xml version="1.0" encoding="utf-8"?>
<calcChain xmlns="http://schemas.openxmlformats.org/spreadsheetml/2006/main">
  <c r="B64" i="18" l="1"/>
  <c r="J57" i="18"/>
  <c r="I57" i="18"/>
  <c r="H57" i="18"/>
  <c r="G57" i="18"/>
  <c r="F57" i="18"/>
  <c r="E57" i="18"/>
  <c r="D57" i="18"/>
  <c r="C57" i="18"/>
  <c r="B57" i="18"/>
  <c r="K52" i="18"/>
  <c r="J52" i="18"/>
  <c r="I52" i="18"/>
  <c r="H52" i="18"/>
  <c r="G52" i="18"/>
  <c r="F52" i="18"/>
  <c r="E52" i="18"/>
  <c r="D52" i="18"/>
  <c r="C52" i="18"/>
  <c r="B52" i="18"/>
  <c r="C46" i="18"/>
  <c r="N41" i="18"/>
  <c r="N40" i="18"/>
  <c r="M41" i="18"/>
  <c r="M40" i="18"/>
  <c r="L41" i="18"/>
  <c r="L40" i="18"/>
  <c r="K41" i="18"/>
  <c r="K40" i="18"/>
  <c r="J40" i="18"/>
  <c r="I40" i="18"/>
  <c r="H40" i="18"/>
  <c r="G40" i="18"/>
  <c r="F41" i="18"/>
  <c r="E41" i="18"/>
  <c r="D41" i="18"/>
  <c r="C40" i="18"/>
  <c r="M34" i="18"/>
  <c r="L34" i="18"/>
  <c r="L33" i="18"/>
  <c r="K34" i="18"/>
  <c r="J34" i="18"/>
  <c r="I34" i="18"/>
  <c r="I33" i="18"/>
  <c r="H34" i="18"/>
  <c r="H33" i="18"/>
  <c r="G34" i="18"/>
  <c r="G33" i="18"/>
  <c r="F33" i="18"/>
  <c r="E34" i="18"/>
  <c r="E33" i="18"/>
  <c r="D34" i="18"/>
  <c r="D33" i="18"/>
  <c r="C33" i="18"/>
  <c r="H24" i="18"/>
  <c r="G25" i="18"/>
  <c r="F26" i="18"/>
  <c r="F25" i="18"/>
  <c r="E25" i="18"/>
  <c r="E24" i="18"/>
  <c r="D25" i="18"/>
  <c r="D24" i="18"/>
  <c r="C25" i="18"/>
  <c r="C24" i="18"/>
</calcChain>
</file>

<file path=xl/sharedStrings.xml><?xml version="1.0" encoding="utf-8"?>
<sst xmlns="http://schemas.openxmlformats.org/spreadsheetml/2006/main" count="181" uniqueCount="90">
  <si>
    <t xml:space="preserve">сечение провода </t>
  </si>
  <si>
    <t xml:space="preserve"> до 50  мм2 включительно</t>
  </si>
  <si>
    <t xml:space="preserve">от 50 до 100  мм2 включительно </t>
  </si>
  <si>
    <t>уровень напряжения в точке присоединения</t>
  </si>
  <si>
    <t>0,4 кВ</t>
  </si>
  <si>
    <r>
      <t>2. Стандартизированные тарифные ставки на покрытие расходов  на строительство кабельных линий электропередачи в расчете на 1 км линий, С</t>
    </r>
    <r>
      <rPr>
        <b/>
        <sz val="8"/>
        <color theme="1"/>
        <rFont val="Times New Roman"/>
        <family val="1"/>
        <charset val="204"/>
      </rPr>
      <t>3</t>
    </r>
    <r>
      <rPr>
        <b/>
        <sz val="13"/>
        <color theme="1"/>
        <rFont val="Times New Roman"/>
        <family val="1"/>
        <charset val="204"/>
      </rPr>
      <t>, (руб./км)</t>
    </r>
  </si>
  <si>
    <t>Способ прокладки кабельных линий</t>
  </si>
  <si>
    <t>в траншеях</t>
  </si>
  <si>
    <t>количество жил</t>
  </si>
  <si>
    <t>многожильные</t>
  </si>
  <si>
    <t>изоляция</t>
  </si>
  <si>
    <t xml:space="preserve"> резиновая и пластмассовая изоляция</t>
  </si>
  <si>
    <t>бумажная изоляция</t>
  </si>
  <si>
    <t xml:space="preserve">от 100 до 200 мм2 включительно </t>
  </si>
  <si>
    <t xml:space="preserve">от 200 до 500 мм2 включительно </t>
  </si>
  <si>
    <t>Стандартизированные тарифные ставки для Заявителей, осуществляющих технологическое присоединение своих энергопринимающих устройств максимальной мощностью не более 150 кВт включительно</t>
  </si>
  <si>
    <t xml:space="preserve">Стандартизированная тарифная ставка на покрытие расходов на </t>
  </si>
  <si>
    <r>
      <t>С</t>
    </r>
    <r>
      <rPr>
        <sz val="8"/>
        <rFont val="Times New Roman"/>
        <family val="1"/>
        <charset val="204"/>
      </rPr>
      <t>2</t>
    </r>
  </si>
  <si>
    <t>строительство воздушных линий электропередачи в расчете на 1 км линий (руб./км)</t>
  </si>
  <si>
    <r>
      <t>С</t>
    </r>
    <r>
      <rPr>
        <sz val="8"/>
        <rFont val="Times New Roman"/>
        <family val="1"/>
        <charset val="204"/>
      </rPr>
      <t>3</t>
    </r>
  </si>
  <si>
    <t>строительство кабельных линий электропередачи в расчете на 1 км линий (руб./км)</t>
  </si>
  <si>
    <r>
      <t>С</t>
    </r>
    <r>
      <rPr>
        <sz val="8"/>
        <rFont val="Times New Roman"/>
        <family val="1"/>
        <charset val="204"/>
      </rPr>
      <t>4</t>
    </r>
  </si>
  <si>
    <t>строительство пунктов секционирования (реклоузеров, распределительных пунктов, переключательных пунктов) на i-м уровне напряжения (руб./шт)</t>
  </si>
  <si>
    <r>
      <t>С</t>
    </r>
    <r>
      <rPr>
        <sz val="8"/>
        <rFont val="Times New Roman"/>
        <family val="1"/>
        <charset val="204"/>
      </rPr>
      <t>5</t>
    </r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</si>
  <si>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 (руб./кВт)</t>
  </si>
  <si>
    <r>
      <t>С</t>
    </r>
    <r>
      <rPr>
        <sz val="8"/>
        <rFont val="Times New Roman"/>
        <family val="1"/>
        <charset val="204"/>
      </rPr>
      <t>6</t>
    </r>
  </si>
  <si>
    <t>строительство распределительных трансформаторных подстанций (РТП) с уровнем напряжения до 35 кВ (руб./кВт)</t>
  </si>
  <si>
    <r>
      <t>С</t>
    </r>
    <r>
      <rPr>
        <sz val="8"/>
        <rFont val="Times New Roman"/>
        <family val="1"/>
        <charset val="204"/>
      </rPr>
      <t>7</t>
    </r>
  </si>
  <si>
    <t>строительство подстанций уровнем напряжения 35 кВ и выше (ПС) (руб./кВт)</t>
  </si>
  <si>
    <t xml:space="preserve">Стандартизированные тарифные ставки для Заявителей, осуществляющих технологическое присоединение своих энергопринимающих устройств максимальной мощностью свыше 150 кВт </t>
  </si>
  <si>
    <t>материал опоры</t>
  </si>
  <si>
    <t>с установкой железобетонных опор</t>
  </si>
  <si>
    <t>с установкой по существующим опорам</t>
  </si>
  <si>
    <t xml:space="preserve">тип провода </t>
  </si>
  <si>
    <t xml:space="preserve">изолированный провод </t>
  </si>
  <si>
    <t>неизолированный провод</t>
  </si>
  <si>
    <t xml:space="preserve">материал провода </t>
  </si>
  <si>
    <t>алюминиевый</t>
  </si>
  <si>
    <t>сталеалюминиевый</t>
  </si>
  <si>
    <t xml:space="preserve">от 100 до 200  мм2 включительно </t>
  </si>
  <si>
    <t>в галереях и эстакадах</t>
  </si>
  <si>
    <t>одножильные</t>
  </si>
  <si>
    <t>х</t>
  </si>
  <si>
    <t>горизонтально-направленное бурение</t>
  </si>
  <si>
    <t>Трансформаторные подстанции</t>
  </si>
  <si>
    <t>блочные</t>
  </si>
  <si>
    <t>комплектные</t>
  </si>
  <si>
    <t>кирпичные</t>
  </si>
  <si>
    <t>мачтовые</t>
  </si>
  <si>
    <t>количество трансформаторов</t>
  </si>
  <si>
    <t>однотрансформаторные</t>
  </si>
  <si>
    <t>двухтрансформаторные</t>
  </si>
  <si>
    <t>Трансформаторная мощность</t>
  </si>
  <si>
    <t xml:space="preserve">от 25 до 100 кВА включительно </t>
  </si>
  <si>
    <t>от 100 до 250 кВА включительно</t>
  </si>
  <si>
    <t>от 250 до 500 кВА включительно</t>
  </si>
  <si>
    <t>свыше 1000 кВА</t>
  </si>
  <si>
    <t xml:space="preserve">до 25 кВА включительно </t>
  </si>
  <si>
    <t>от 500 до 900 кВА включительно</t>
  </si>
  <si>
    <t xml:space="preserve">от 500 до 900 кВА включительно </t>
  </si>
  <si>
    <t>6-10 кВ</t>
  </si>
  <si>
    <t>Стандартизированные тарифные ставки применяются для случаев технологического присоединения на территории городских населенных пунктов, и территорий, не относящихся к территориям городских населенных пунктов.</t>
  </si>
  <si>
    <t>Примечания:</t>
  </si>
  <si>
    <r>
      <t>С</t>
    </r>
    <r>
      <rPr>
        <b/>
        <sz val="8"/>
        <color theme="1"/>
        <rFont val="Times New Roman"/>
        <family val="1"/>
        <charset val="204"/>
      </rPr>
      <t>2</t>
    </r>
  </si>
  <si>
    <r>
      <t>С</t>
    </r>
    <r>
      <rPr>
        <b/>
        <sz val="8"/>
        <color theme="1"/>
        <rFont val="Times New Roman"/>
        <family val="1"/>
        <charset val="204"/>
      </rPr>
      <t>3</t>
    </r>
  </si>
  <si>
    <r>
      <t>С</t>
    </r>
    <r>
      <rPr>
        <b/>
        <sz val="8"/>
        <color theme="1"/>
        <rFont val="Times New Roman"/>
        <family val="1"/>
        <charset val="204"/>
      </rPr>
      <t>5</t>
    </r>
  </si>
  <si>
    <t xml:space="preserve">уровень напряжения </t>
  </si>
  <si>
    <t>пункт секционирования</t>
  </si>
  <si>
    <t>номинальный ток</t>
  </si>
  <si>
    <r>
      <t>4. 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кВ, С</t>
    </r>
    <r>
      <rPr>
        <b/>
        <sz val="8"/>
        <color theme="1"/>
        <rFont val="Times New Roman"/>
        <family val="1"/>
        <charset val="204"/>
      </rPr>
      <t>5</t>
    </r>
    <r>
      <rPr>
        <b/>
        <sz val="13"/>
        <color theme="1"/>
        <rFont val="Times New Roman"/>
        <family val="1"/>
        <charset val="204"/>
      </rPr>
      <t>, (руб./кВт)</t>
    </r>
  </si>
  <si>
    <r>
      <t>С</t>
    </r>
    <r>
      <rPr>
        <b/>
        <sz val="9"/>
        <color theme="1"/>
        <rFont val="Times New Roman"/>
        <family val="1"/>
        <charset val="204"/>
      </rPr>
      <t>4</t>
    </r>
  </si>
  <si>
    <t>трансформаторная мощность</t>
  </si>
  <si>
    <t>реклоузеры</t>
  </si>
  <si>
    <t xml:space="preserve">от 500 до 1000 А включительно </t>
  </si>
  <si>
    <t>распределительные трансформаторные подстанции</t>
  </si>
  <si>
    <t>35 кВ</t>
  </si>
  <si>
    <t>С6</t>
  </si>
  <si>
    <r>
      <t>1. Стандартизированные тарифные ставки на покрытие расходов  на строительство воздушных линий электропередачи в расчете на 1 км линий, С</t>
    </r>
    <r>
      <rPr>
        <b/>
        <sz val="8"/>
        <color theme="1"/>
        <rFont val="Times New Roman"/>
        <family val="1"/>
        <charset val="204"/>
      </rPr>
      <t>2</t>
    </r>
    <r>
      <rPr>
        <b/>
        <sz val="13"/>
        <color theme="1"/>
        <rFont val="Times New Roman"/>
        <family val="1"/>
        <charset val="204"/>
      </rPr>
      <t>, (руб./км)</t>
    </r>
  </si>
  <si>
    <r>
      <t>3.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в расчете на 1 шт, С</t>
    </r>
    <r>
      <rPr>
        <b/>
        <sz val="8"/>
        <color theme="1"/>
        <rFont val="Times New Roman"/>
        <family val="1"/>
        <charset val="204"/>
      </rPr>
      <t>4</t>
    </r>
    <r>
      <rPr>
        <b/>
        <sz val="13"/>
        <color theme="1"/>
        <rFont val="Times New Roman"/>
        <family val="1"/>
        <charset val="204"/>
      </rPr>
      <t>, (руб/шт)</t>
    </r>
  </si>
  <si>
    <r>
      <t>5. 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кВ, С</t>
    </r>
    <r>
      <rPr>
        <b/>
        <sz val="8"/>
        <color theme="1"/>
        <rFont val="Times New Roman"/>
        <family val="1"/>
        <charset val="204"/>
      </rPr>
      <t>6</t>
    </r>
    <r>
      <rPr>
        <b/>
        <sz val="13"/>
        <color theme="1"/>
        <rFont val="Times New Roman"/>
        <family val="1"/>
        <charset val="204"/>
      </rPr>
      <t>, (руб./кВт)</t>
    </r>
  </si>
  <si>
    <t>Условия применения стандартизированных тарифных ставок определены приказом ФАС России от 29 августа 2017 года № 1135/17 «Об утверждении методических указаний по определению размера платы за технологическое присоединение к электрическим сетям».</t>
  </si>
  <si>
    <t>Предложение.</t>
  </si>
  <si>
    <t xml:space="preserve">Стандартизированные тарифные ставки, включающие 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потребителей, применяемые для расчета  платы за технологическое присоединение к электрическим сетям территориальных сетевых организаций на территории Нижегородской области на 2019 год </t>
  </si>
  <si>
    <t xml:space="preserve"> без НДС, в ценах 2019 года</t>
  </si>
  <si>
    <t>Приложение № 3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</si>
  <si>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</si>
  <si>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</si>
  <si>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</si>
  <si>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 xml:space="preserve">Директор МУП "Выксаэнерго" </t>
  </si>
  <si>
    <t>В.А. Журин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</si>
</sst>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&quot;р.&quot;_-;\-* #,##0.00&quot;р.&quot;_-;_-* &quot;-&quot;??&quot;р.&quot;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_([$€-2]* #,##0.00_);_([$€-2]* \(#,##0.00\);_([$€-2]* &quot;-&quot;??_)"/>
    <numFmt numFmtId="171" formatCode="0.0"/>
    <numFmt numFmtId="172" formatCode="#,##0_);[Red]\(#,##0\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  <numFmt numFmtId="176" formatCode="_-* #,##0.00\ _р_у_б_._-;\-* #,##0.00\ _р_у_б_._-;_-* &quot;-&quot;??\ _р_у_б_._-;_-@_-"/>
    <numFmt numFmtId="177" formatCode="#,##0.00_ ;[Red]\-#,##0.00\ "/>
    <numFmt numFmtId="178" formatCode="_-* #,##0\ &quot;руб&quot;_-;\-* #,##0\ &quot;руб&quot;_-;_-* &quot;-&quot;\ &quot;руб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NTHarmonica"/>
      <charset val="204"/>
    </font>
    <font>
      <sz val="12"/>
      <name val="Tms Rmn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9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lightGray">
        <f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6">
    <xf numFmtId="0" fontId="0" fillId="0" borderId="0"/>
    <xf numFmtId="0" fontId="10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4">
      <protection locked="0"/>
    </xf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9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5" borderId="0" applyNumberFormat="0" applyBorder="0" applyAlignment="0" applyProtection="0"/>
    <xf numFmtId="0" fontId="19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8" borderId="0" applyNumberFormat="0" applyBorder="0" applyAlignment="0" applyProtection="0"/>
    <xf numFmtId="0" fontId="19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3" borderId="0" applyNumberFormat="0" applyBorder="0" applyAlignment="0" applyProtection="0"/>
    <xf numFmtId="0" fontId="19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0" fillId="18" borderId="0" applyNumberFormat="0" applyBorder="0" applyAlignment="0" applyProtection="0"/>
    <xf numFmtId="0" fontId="21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5" borderId="0" applyNumberFormat="0" applyBorder="0" applyAlignment="0" applyProtection="0"/>
    <xf numFmtId="0" fontId="21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0" fillId="21" borderId="0" applyNumberFormat="0" applyBorder="0" applyAlignment="0" applyProtection="0"/>
    <xf numFmtId="0" fontId="20" fillId="3" borderId="0" applyNumberFormat="0" applyBorder="0" applyAlignment="0" applyProtection="0"/>
    <xf numFmtId="0" fontId="21" fillId="5" borderId="0" applyNumberFormat="0" applyBorder="0" applyAlignment="0" applyProtection="0"/>
    <xf numFmtId="0" fontId="20" fillId="3" borderId="0" applyNumberFormat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3" fillId="0" borderId="0"/>
    <xf numFmtId="0" fontId="15" fillId="0" borderId="0"/>
    <xf numFmtId="0" fontId="24" fillId="0" borderId="0"/>
    <xf numFmtId="0" fontId="25" fillId="0" borderId="0"/>
    <xf numFmtId="0" fontId="26" fillId="0" borderId="0"/>
    <xf numFmtId="0" fontId="27" fillId="0" borderId="0" applyNumberFormat="0">
      <alignment horizontal="left"/>
    </xf>
    <xf numFmtId="4" fontId="28" fillId="22" borderId="5" applyNumberFormat="0" applyProtection="0">
      <alignment vertical="center"/>
    </xf>
    <xf numFmtId="4" fontId="29" fillId="22" borderId="5" applyNumberFormat="0" applyProtection="0">
      <alignment vertical="center"/>
    </xf>
    <xf numFmtId="4" fontId="28" fillId="22" borderId="5" applyNumberFormat="0" applyProtection="0">
      <alignment horizontal="left" vertical="center" indent="1"/>
    </xf>
    <xf numFmtId="4" fontId="28" fillId="22" borderId="5" applyNumberFormat="0" applyProtection="0">
      <alignment horizontal="left" vertical="center" indent="1"/>
    </xf>
    <xf numFmtId="0" fontId="10" fillId="23" borderId="5" applyNumberFormat="0" applyProtection="0">
      <alignment horizontal="left" vertical="center" indent="1"/>
    </xf>
    <xf numFmtId="4" fontId="28" fillId="24" borderId="5" applyNumberFormat="0" applyProtection="0">
      <alignment horizontal="right" vertical="center"/>
    </xf>
    <xf numFmtId="4" fontId="28" fillId="25" borderId="5" applyNumberFormat="0" applyProtection="0">
      <alignment horizontal="right" vertical="center"/>
    </xf>
    <xf numFmtId="4" fontId="28" fillId="26" borderId="5" applyNumberFormat="0" applyProtection="0">
      <alignment horizontal="right" vertical="center"/>
    </xf>
    <xf numFmtId="4" fontId="28" fillId="27" borderId="5" applyNumberFormat="0" applyProtection="0">
      <alignment horizontal="right" vertical="center"/>
    </xf>
    <xf numFmtId="4" fontId="28" fillId="28" borderId="5" applyNumberFormat="0" applyProtection="0">
      <alignment horizontal="right" vertical="center"/>
    </xf>
    <xf numFmtId="4" fontId="28" fillId="29" borderId="5" applyNumberFormat="0" applyProtection="0">
      <alignment horizontal="right" vertical="center"/>
    </xf>
    <xf numFmtId="4" fontId="28" fillId="30" borderId="5" applyNumberFormat="0" applyProtection="0">
      <alignment horizontal="right" vertical="center"/>
    </xf>
    <xf numFmtId="4" fontId="28" fillId="31" borderId="5" applyNumberFormat="0" applyProtection="0">
      <alignment horizontal="right" vertical="center"/>
    </xf>
    <xf numFmtId="4" fontId="28" fillId="32" borderId="5" applyNumberFormat="0" applyProtection="0">
      <alignment horizontal="right" vertical="center"/>
    </xf>
    <xf numFmtId="4" fontId="30" fillId="33" borderId="5" applyNumberFormat="0" applyProtection="0">
      <alignment horizontal="left" vertical="center" indent="1"/>
    </xf>
    <xf numFmtId="4" fontId="28" fillId="34" borderId="6" applyNumberFormat="0" applyProtection="0">
      <alignment horizontal="left" vertical="center" indent="1"/>
    </xf>
    <xf numFmtId="4" fontId="31" fillId="35" borderId="0" applyNumberFormat="0" applyProtection="0">
      <alignment horizontal="left" vertical="center" indent="1"/>
    </xf>
    <xf numFmtId="0" fontId="10" fillId="23" borderId="5" applyNumberFormat="0" applyProtection="0">
      <alignment horizontal="left" vertical="center" indent="1"/>
    </xf>
    <xf numFmtId="4" fontId="32" fillId="34" borderId="5" applyNumberFormat="0" applyProtection="0">
      <alignment horizontal="left" vertical="center" indent="1"/>
    </xf>
    <xf numFmtId="4" fontId="32" fillId="36" borderId="5" applyNumberFormat="0" applyProtection="0">
      <alignment horizontal="left" vertical="center" indent="1"/>
    </xf>
    <xf numFmtId="0" fontId="10" fillId="36" borderId="5" applyNumberFormat="0" applyProtection="0">
      <alignment horizontal="left" vertical="center" indent="1"/>
    </xf>
    <xf numFmtId="0" fontId="10" fillId="36" borderId="5" applyNumberFormat="0" applyProtection="0">
      <alignment horizontal="left" vertical="center" indent="1"/>
    </xf>
    <xf numFmtId="0" fontId="10" fillId="37" borderId="5" applyNumberFormat="0" applyProtection="0">
      <alignment horizontal="left" vertical="center" indent="1"/>
    </xf>
    <xf numFmtId="0" fontId="10" fillId="37" borderId="5" applyNumberFormat="0" applyProtection="0">
      <alignment horizontal="left" vertical="center" indent="1"/>
    </xf>
    <xf numFmtId="0" fontId="10" fillId="38" borderId="5" applyNumberFormat="0" applyProtection="0">
      <alignment horizontal="left" vertical="center" indent="1"/>
    </xf>
    <xf numFmtId="0" fontId="10" fillId="38" borderId="5" applyNumberFormat="0" applyProtection="0">
      <alignment horizontal="left" vertical="center" indent="1"/>
    </xf>
    <xf numFmtId="0" fontId="10" fillId="23" borderId="5" applyNumberFormat="0" applyProtection="0">
      <alignment horizontal="left" vertical="center" indent="1"/>
    </xf>
    <xf numFmtId="0" fontId="10" fillId="23" borderId="5" applyNumberFormat="0" applyProtection="0">
      <alignment horizontal="left" vertical="center" indent="1"/>
    </xf>
    <xf numFmtId="4" fontId="28" fillId="39" borderId="5" applyNumberFormat="0" applyProtection="0">
      <alignment vertical="center"/>
    </xf>
    <xf numFmtId="4" fontId="29" fillId="39" borderId="5" applyNumberFormat="0" applyProtection="0">
      <alignment vertical="center"/>
    </xf>
    <xf numFmtId="4" fontId="28" fillId="39" borderId="5" applyNumberFormat="0" applyProtection="0">
      <alignment horizontal="left" vertical="center" indent="1"/>
    </xf>
    <xf numFmtId="4" fontId="28" fillId="39" borderId="5" applyNumberFormat="0" applyProtection="0">
      <alignment horizontal="left" vertical="center" indent="1"/>
    </xf>
    <xf numFmtId="4" fontId="28" fillId="34" borderId="5" applyNumberFormat="0" applyProtection="0">
      <alignment horizontal="right" vertical="center"/>
    </xf>
    <xf numFmtId="4" fontId="29" fillId="34" borderId="5" applyNumberFormat="0" applyProtection="0">
      <alignment horizontal="right" vertical="center"/>
    </xf>
    <xf numFmtId="0" fontId="10" fillId="23" borderId="5" applyNumberFormat="0" applyProtection="0">
      <alignment horizontal="left" vertical="center" indent="1"/>
    </xf>
    <xf numFmtId="0" fontId="10" fillId="23" borderId="5" applyNumberFormat="0" applyProtection="0">
      <alignment horizontal="left" vertical="center" indent="1"/>
    </xf>
    <xf numFmtId="0" fontId="10" fillId="23" borderId="5" applyNumberFormat="0" applyProtection="0">
      <alignment horizontal="left" vertical="center" indent="1"/>
    </xf>
    <xf numFmtId="0" fontId="33" fillId="0" borderId="0"/>
    <xf numFmtId="4" fontId="34" fillId="34" borderId="5" applyNumberFormat="0" applyProtection="0">
      <alignment horizontal="right" vertical="center"/>
    </xf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14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19" borderId="0" applyNumberFormat="0" applyBorder="0" applyAlignment="0" applyProtection="0"/>
    <xf numFmtId="0" fontId="21" fillId="45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1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46" borderId="0" applyNumberFormat="0" applyBorder="0" applyAlignment="0" applyProtection="0"/>
    <xf numFmtId="0" fontId="21" fillId="14" borderId="0" applyNumberFormat="0" applyBorder="0" applyAlignment="0" applyProtection="0"/>
    <xf numFmtId="0" fontId="20" fillId="46" borderId="0" applyNumberFormat="0" applyBorder="0" applyAlignment="0" applyProtection="0"/>
    <xf numFmtId="169" fontId="35" fillId="0" borderId="7">
      <protection locked="0"/>
    </xf>
    <xf numFmtId="0" fontId="36" fillId="11" borderId="8" applyNumberFormat="0" applyAlignment="0" applyProtection="0"/>
    <xf numFmtId="0" fontId="37" fillId="5" borderId="9" applyNumberFormat="0" applyAlignment="0" applyProtection="0"/>
    <xf numFmtId="0" fontId="36" fillId="11" borderId="8" applyNumberFormat="0" applyAlignment="0" applyProtection="0"/>
    <xf numFmtId="0" fontId="38" fillId="47" borderId="5" applyNumberFormat="0" applyAlignment="0" applyProtection="0"/>
    <xf numFmtId="0" fontId="39" fillId="9" borderId="10" applyNumberFormat="0" applyAlignment="0" applyProtection="0"/>
    <xf numFmtId="0" fontId="38" fillId="47" borderId="5" applyNumberFormat="0" applyAlignment="0" applyProtection="0"/>
    <xf numFmtId="0" fontId="40" fillId="47" borderId="8" applyNumberFormat="0" applyAlignment="0" applyProtection="0"/>
    <xf numFmtId="0" fontId="41" fillId="9" borderId="9" applyNumberFormat="0" applyAlignment="0" applyProtection="0"/>
    <xf numFmtId="0" fontId="40" fillId="47" borderId="8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Border="0">
      <alignment horizontal="center" vertical="center" wrapText="1"/>
    </xf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4" fillId="0" borderId="11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6" fillId="0" borderId="13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8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17" applyBorder="0">
      <alignment horizontal="center" vertical="center" wrapText="1"/>
    </xf>
    <xf numFmtId="169" fontId="51" fillId="48" borderId="7"/>
    <xf numFmtId="4" fontId="52" fillId="22" borderId="1" applyBorder="0">
      <alignment horizontal="right"/>
    </xf>
    <xf numFmtId="0" fontId="53" fillId="0" borderId="18" applyNumberFormat="0" applyFill="0" applyAlignment="0" applyProtection="0"/>
    <xf numFmtId="0" fontId="39" fillId="0" borderId="19" applyNumberFormat="0" applyFill="0" applyAlignment="0" applyProtection="0"/>
    <xf numFmtId="0" fontId="53" fillId="0" borderId="18" applyNumberFormat="0" applyFill="0" applyAlignment="0" applyProtection="0"/>
    <xf numFmtId="0" fontId="54" fillId="49" borderId="20" applyNumberFormat="0" applyAlignment="0" applyProtection="0"/>
    <xf numFmtId="0" fontId="55" fillId="20" borderId="21" applyNumberFormat="0" applyAlignment="0" applyProtection="0"/>
    <xf numFmtId="0" fontId="54" fillId="49" borderId="20" applyNumberFormat="0" applyAlignment="0" applyProtection="0"/>
    <xf numFmtId="0" fontId="56" fillId="0" borderId="0">
      <alignment horizontal="center" vertical="top" wrapText="1"/>
    </xf>
    <xf numFmtId="0" fontId="57" fillId="0" borderId="0">
      <alignment horizontal="centerContinuous" vertical="center" wrapText="1"/>
    </xf>
    <xf numFmtId="0" fontId="58" fillId="50" borderId="0" applyFill="0">
      <alignment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45" borderId="0" applyNumberFormat="0" applyBorder="0" applyAlignment="0" applyProtection="0"/>
    <xf numFmtId="0" fontId="62" fillId="17" borderId="0" applyNumberFormat="0" applyBorder="0" applyAlignment="0" applyProtection="0"/>
    <xf numFmtId="0" fontId="61" fillId="45" borderId="0" applyNumberFormat="0" applyBorder="0" applyAlignment="0" applyProtection="0"/>
    <xf numFmtId="0" fontId="63" fillId="0" borderId="0"/>
    <xf numFmtId="0" fontId="63" fillId="0" borderId="0"/>
    <xf numFmtId="170" fontId="63" fillId="0" borderId="0"/>
    <xf numFmtId="0" fontId="64" fillId="0" borderId="0" applyNumberFormat="0" applyFont="0" applyBorder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63" fillId="0" borderId="0"/>
    <xf numFmtId="0" fontId="64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63" fillId="0" borderId="0"/>
    <xf numFmtId="0" fontId="24" fillId="0" borderId="0"/>
    <xf numFmtId="0" fontId="63" fillId="0" borderId="0"/>
    <xf numFmtId="0" fontId="8" fillId="0" borderId="0"/>
    <xf numFmtId="0" fontId="8" fillId="0" borderId="0"/>
    <xf numFmtId="0" fontId="10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66" fillId="0" borderId="0" applyNumberFormat="0" applyFont="0" applyBorder="0" applyProtection="0"/>
    <xf numFmtId="0" fontId="10" fillId="0" borderId="0"/>
    <xf numFmtId="0" fontId="10" fillId="0" borderId="0"/>
    <xf numFmtId="0" fontId="67" fillId="0" borderId="0"/>
    <xf numFmtId="0" fontId="63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10" fillId="0" borderId="0"/>
    <xf numFmtId="0" fontId="68" fillId="4" borderId="0" applyNumberFormat="0" applyBorder="0" applyAlignment="0" applyProtection="0"/>
    <xf numFmtId="0" fontId="69" fillId="51" borderId="0" applyNumberFormat="0" applyBorder="0" applyAlignment="0" applyProtection="0"/>
    <xf numFmtId="0" fontId="68" fillId="4" borderId="0" applyNumberFormat="0" applyBorder="0" applyAlignment="0" applyProtection="0"/>
    <xf numFmtId="171" fontId="70" fillId="22" borderId="22" applyNumberFormat="0" applyBorder="0" applyAlignment="0">
      <alignment vertical="center"/>
      <protection locked="0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17" borderId="9" applyNumberFormat="0" applyFont="0" applyAlignment="0" applyProtection="0"/>
    <xf numFmtId="0" fontId="10" fillId="17" borderId="8" applyNumberFormat="0" applyFont="0" applyAlignment="0" applyProtection="0"/>
    <xf numFmtId="0" fontId="10" fillId="17" borderId="9" applyNumberFormat="0" applyFont="0" applyAlignment="0" applyProtection="0"/>
    <xf numFmtId="0" fontId="63" fillId="17" borderId="9" applyNumberFormat="0" applyFont="0" applyAlignment="0" applyProtection="0"/>
    <xf numFmtId="0" fontId="10" fillId="17" borderId="9" applyNumberFormat="0" applyFont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3" fillId="0" borderId="23" applyNumberFormat="0" applyFill="0" applyAlignment="0" applyProtection="0"/>
    <xf numFmtId="0" fontId="14" fillId="0" borderId="0"/>
    <xf numFmtId="0" fontId="14" fillId="0" borderId="0"/>
    <xf numFmtId="0" fontId="14" fillId="0" borderId="0"/>
    <xf numFmtId="172" fontId="75" fillId="0" borderId="0">
      <alignment vertical="top"/>
    </xf>
    <xf numFmtId="0" fontId="14" fillId="0" borderId="0"/>
    <xf numFmtId="172" fontId="75" fillId="0" borderId="0">
      <alignment vertical="top"/>
    </xf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8" fillId="0" borderId="0">
      <alignment horizontal="center"/>
    </xf>
    <xf numFmtId="173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63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" fontId="52" fillId="50" borderId="0" applyBorder="0">
      <alignment horizontal="right"/>
    </xf>
    <xf numFmtId="4" fontId="52" fillId="52" borderId="25" applyBorder="0">
      <alignment horizontal="right"/>
    </xf>
    <xf numFmtId="4" fontId="52" fillId="50" borderId="1" applyFont="0" applyBorder="0">
      <alignment horizontal="right"/>
    </xf>
    <xf numFmtId="0" fontId="78" fillId="6" borderId="0" applyNumberFormat="0" applyBorder="0" applyAlignment="0" applyProtection="0"/>
    <xf numFmtId="0" fontId="79" fillId="7" borderId="0" applyNumberFormat="0" applyBorder="0" applyAlignment="0" applyProtection="0"/>
    <xf numFmtId="0" fontId="78" fillId="6" borderId="0" applyNumberFormat="0" applyBorder="0" applyAlignment="0" applyProtection="0"/>
    <xf numFmtId="164" fontId="16" fillId="0" borderId="0">
      <protection locked="0"/>
    </xf>
    <xf numFmtId="0" fontId="53" fillId="0" borderId="18" applyNumberFormat="0" applyFill="0" applyAlignment="0" applyProtection="0"/>
    <xf numFmtId="0" fontId="36" fillId="53" borderId="8" applyNumberFormat="0" applyAlignment="0" applyProtection="0"/>
    <xf numFmtId="0" fontId="53" fillId="0" borderId="18" applyNumberFormat="0" applyFill="0" applyAlignment="0" applyProtection="0"/>
    <xf numFmtId="0" fontId="68" fillId="54" borderId="0" applyNumberFormat="0" applyBorder="0" applyAlignment="0" applyProtection="0"/>
    <xf numFmtId="0" fontId="20" fillId="55" borderId="0" applyNumberFormat="0" applyBorder="0" applyAlignment="0" applyProtection="0"/>
    <xf numFmtId="0" fontId="68" fillId="54" borderId="0" applyNumberFormat="0" applyBorder="0" applyAlignment="0" applyProtection="0"/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" fillId="56" borderId="9" applyNumberFormat="0" applyAlignment="0" applyProtection="0"/>
    <xf numFmtId="0" fontId="44" fillId="0" borderId="11" applyNumberFormat="0" applyFill="0" applyAlignment="0" applyProtection="0"/>
    <xf numFmtId="0" fontId="10" fillId="56" borderId="9" applyNumberFormat="0" applyAlignment="0" applyProtection="0"/>
    <xf numFmtId="0" fontId="20" fillId="57" borderId="0" applyNumberFormat="0" applyBorder="0" applyAlignment="0" applyProtection="0"/>
    <xf numFmtId="0" fontId="73" fillId="0" borderId="23" applyNumberFormat="0" applyFill="0" applyAlignment="0" applyProtection="0"/>
    <xf numFmtId="0" fontId="54" fillId="58" borderId="20" applyNumberFormat="0" applyAlignment="0" applyProtection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0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178" fontId="63" fillId="0" borderId="0">
      <alignment horizontal="center"/>
    </xf>
    <xf numFmtId="0" fontId="22" fillId="59" borderId="0"/>
    <xf numFmtId="14" fontId="91" fillId="0" borderId="0" applyFont="0" applyBorder="0">
      <alignment vertical="top"/>
    </xf>
    <xf numFmtId="0" fontId="92" fillId="0" borderId="0" applyNumberFormat="0" applyFill="0" applyBorder="0" applyAlignment="0" applyProtection="0"/>
    <xf numFmtId="0" fontId="63" fillId="0" borderId="0"/>
    <xf numFmtId="0" fontId="22" fillId="0" borderId="29"/>
    <xf numFmtId="0" fontId="14" fillId="0" borderId="0"/>
    <xf numFmtId="0" fontId="5" fillId="0" borderId="0"/>
    <xf numFmtId="0" fontId="93" fillId="0" borderId="0"/>
    <xf numFmtId="0" fontId="94" fillId="0" borderId="0"/>
    <xf numFmtId="0" fontId="10" fillId="0" borderId="0"/>
    <xf numFmtId="0" fontId="63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3" fontId="95" fillId="0" borderId="28" applyFont="0" applyBorder="0">
      <alignment horizontal="right"/>
      <protection locked="0"/>
    </xf>
    <xf numFmtId="174" fontId="63" fillId="0" borderId="0" applyFont="0" applyFill="0" applyBorder="0" applyAlignment="0" applyProtection="0"/>
    <xf numFmtId="4" fontId="52" fillId="50" borderId="0" applyFont="0" applyBorder="0">
      <alignment horizontal="right"/>
    </xf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84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horizontal="left" wrapText="1"/>
    </xf>
    <xf numFmtId="0" fontId="85" fillId="0" borderId="1" xfId="0" applyFont="1" applyFill="1" applyBorder="1" applyAlignment="1">
      <alignment horizontal="left" vertical="center" wrapText="1"/>
    </xf>
    <xf numFmtId="0" fontId="0" fillId="0" borderId="0" xfId="0"/>
    <xf numFmtId="0" fontId="89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left" vertical="center"/>
    </xf>
    <xf numFmtId="0" fontId="90" fillId="0" borderId="0" xfId="0" applyFont="1"/>
    <xf numFmtId="0" fontId="90" fillId="0" borderId="0" xfId="0" applyFont="1" applyFill="1"/>
    <xf numFmtId="0" fontId="98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1" xfId="0" applyFont="1" applyFill="1" applyBorder="1" applyAlignment="1">
      <alignment horizontal="left" wrapText="1"/>
    </xf>
    <xf numFmtId="0" fontId="85" fillId="0" borderId="0" xfId="0" applyFont="1" applyFill="1" applyBorder="1" applyAlignment="1">
      <alignment horizontal="center" vertical="center" wrapText="1"/>
    </xf>
    <xf numFmtId="0" fontId="99" fillId="0" borderId="0" xfId="0" applyFont="1" applyBorder="1"/>
    <xf numFmtId="0" fontId="99" fillId="0" borderId="0" xfId="0" applyFont="1"/>
    <xf numFmtId="0" fontId="87" fillId="0" borderId="0" xfId="0" applyFont="1" applyFill="1" applyBorder="1" applyAlignment="1">
      <alignment horizontal="left" wrapText="1"/>
    </xf>
    <xf numFmtId="0" fontId="84" fillId="0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84" fillId="0" borderId="1" xfId="0" applyFont="1" applyFill="1" applyBorder="1" applyAlignment="1">
      <alignment horizontal="left" vertical="center" wrapText="1"/>
    </xf>
    <xf numFmtId="177" fontId="97" fillId="0" borderId="1" xfId="0" applyNumberFormat="1" applyFont="1" applyFill="1" applyBorder="1" applyAlignment="1">
      <alignment horizontal="center" vertical="center" wrapText="1"/>
    </xf>
    <xf numFmtId="4" fontId="97" fillId="0" borderId="1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vertical="center" wrapText="1"/>
    </xf>
    <xf numFmtId="0" fontId="83" fillId="0" borderId="1" xfId="0" applyFont="1" applyFill="1" applyBorder="1" applyAlignment="1">
      <alignment horizontal="left" vertical="center" wrapText="1"/>
    </xf>
    <xf numFmtId="177" fontId="83" fillId="0" borderId="1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vertical="center" wrapText="1"/>
    </xf>
    <xf numFmtId="0" fontId="89" fillId="0" borderId="1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83" fillId="0" borderId="31" xfId="0" applyFont="1" applyFill="1" applyBorder="1" applyAlignment="1">
      <alignment horizontal="left" vertical="center" wrapText="1"/>
    </xf>
    <xf numFmtId="177" fontId="83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0" fontId="84" fillId="0" borderId="0" xfId="51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 wrapText="1"/>
    </xf>
    <xf numFmtId="0" fontId="84" fillId="0" borderId="0" xfId="511" applyFont="1" applyFill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0" fontId="80" fillId="0" borderId="0" xfId="0" applyFont="1" applyFill="1" applyAlignment="1">
      <alignment vertical="center"/>
    </xf>
    <xf numFmtId="0" fontId="96" fillId="0" borderId="0" xfId="0" applyFont="1" applyFill="1" applyAlignment="1">
      <alignment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wrapText="1"/>
    </xf>
    <xf numFmtId="0" fontId="100" fillId="0" borderId="0" xfId="0" applyFont="1" applyFill="1" applyBorder="1" applyAlignment="1">
      <alignment horizontal="center"/>
    </xf>
    <xf numFmtId="0" fontId="84" fillId="0" borderId="1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vertical="center" wrapText="1"/>
    </xf>
    <xf numFmtId="0" fontId="83" fillId="0" borderId="0" xfId="0" applyFont="1" applyFill="1" applyBorder="1" applyAlignment="1">
      <alignment vertical="center" wrapText="1"/>
    </xf>
    <xf numFmtId="0" fontId="84" fillId="0" borderId="0" xfId="0" applyFont="1" applyBorder="1" applyAlignment="1">
      <alignment horizontal="center" vertical="center"/>
    </xf>
    <xf numFmtId="177" fontId="83" fillId="0" borderId="0" xfId="0" applyNumberFormat="1" applyFont="1" applyBorder="1" applyAlignment="1">
      <alignment horizontal="center" vertical="center"/>
    </xf>
    <xf numFmtId="0" fontId="80" fillId="0" borderId="0" xfId="0" applyFont="1"/>
    <xf numFmtId="0" fontId="82" fillId="0" borderId="0" xfId="0" applyFont="1"/>
    <xf numFmtId="0" fontId="82" fillId="0" borderId="0" xfId="0" applyFont="1" applyFill="1"/>
    <xf numFmtId="0" fontId="83" fillId="0" borderId="0" xfId="0" applyFont="1"/>
    <xf numFmtId="2" fontId="80" fillId="0" borderId="0" xfId="0" applyNumberFormat="1" applyFont="1"/>
    <xf numFmtId="0" fontId="101" fillId="0" borderId="0" xfId="0" applyFont="1"/>
    <xf numFmtId="0" fontId="102" fillId="0" borderId="0" xfId="0" applyFont="1"/>
    <xf numFmtId="0" fontId="0" fillId="0" borderId="0" xfId="0" applyAlignment="1">
      <alignment vertical="center"/>
    </xf>
    <xf numFmtId="177" fontId="104" fillId="0" borderId="1" xfId="0" applyNumberFormat="1" applyFont="1" applyFill="1" applyBorder="1" applyAlignment="1">
      <alignment horizontal="center" vertical="center" wrapText="1"/>
    </xf>
    <xf numFmtId="0" fontId="97" fillId="0" borderId="1" xfId="0" applyFont="1" applyBorder="1" applyAlignment="1">
      <alignment vertical="center" wrapText="1"/>
    </xf>
    <xf numFmtId="177" fontId="97" fillId="0" borderId="1" xfId="0" applyNumberFormat="1" applyFont="1" applyFill="1" applyBorder="1" applyAlignment="1">
      <alignment horizontal="center" vertical="center"/>
    </xf>
    <xf numFmtId="0" fontId="80" fillId="0" borderId="0" xfId="0" applyFont="1" applyFill="1"/>
    <xf numFmtId="0" fontId="0" fillId="0" borderId="0" xfId="0" applyFill="1"/>
    <xf numFmtId="0" fontId="87" fillId="0" borderId="0" xfId="0" applyFont="1" applyFill="1" applyAlignment="1">
      <alignment wrapText="1"/>
    </xf>
    <xf numFmtId="0" fontId="99" fillId="0" borderId="0" xfId="0" applyFont="1" applyFill="1" applyBorder="1"/>
    <xf numFmtId="0" fontId="99" fillId="0" borderId="0" xfId="0" applyFont="1" applyFill="1"/>
    <xf numFmtId="0" fontId="83" fillId="0" borderId="0" xfId="0" applyFont="1" applyFill="1"/>
    <xf numFmtId="0" fontId="97" fillId="0" borderId="1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 wrapText="1"/>
    </xf>
    <xf numFmtId="0" fontId="103" fillId="0" borderId="0" xfId="0" applyFont="1" applyBorder="1" applyAlignment="1">
      <alignment horizontal="left"/>
    </xf>
    <xf numFmtId="0" fontId="105" fillId="0" borderId="0" xfId="0" applyFont="1"/>
    <xf numFmtId="0" fontId="103" fillId="0" borderId="0" xfId="0" applyFont="1" applyBorder="1" applyAlignment="1">
      <alignment horizontal="left" vertical="top" wrapText="1"/>
    </xf>
    <xf numFmtId="0" fontId="83" fillId="0" borderId="0" xfId="0" applyFont="1" applyFill="1" applyAlignment="1">
      <alignment horizontal="center" vertical="center" wrapText="1"/>
    </xf>
    <xf numFmtId="0" fontId="96" fillId="0" borderId="0" xfId="0" applyFont="1" applyFill="1" applyAlignment="1">
      <alignment horizontal="center" vertical="center" wrapText="1"/>
    </xf>
    <xf numFmtId="0" fontId="84" fillId="0" borderId="0" xfId="0" applyFont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 wrapText="1"/>
    </xf>
    <xf numFmtId="3" fontId="103" fillId="0" borderId="0" xfId="0" applyNumberFormat="1" applyFont="1" applyFill="1" applyBorder="1" applyAlignment="1">
      <alignment horizontal="right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84" fillId="0" borderId="27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wrapText="1"/>
    </xf>
    <xf numFmtId="0" fontId="89" fillId="0" borderId="26" xfId="0" applyFont="1" applyFill="1" applyBorder="1" applyAlignment="1">
      <alignment horizontal="center" vertical="center" wrapText="1"/>
    </xf>
    <xf numFmtId="0" fontId="89" fillId="0" borderId="30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0" fontId="89" fillId="0" borderId="26" xfId="0" applyFont="1" applyFill="1" applyBorder="1" applyAlignment="1">
      <alignment horizontal="center" wrapText="1"/>
    </xf>
    <xf numFmtId="0" fontId="89" fillId="0" borderId="30" xfId="0" applyFont="1" applyFill="1" applyBorder="1" applyAlignment="1">
      <alignment horizontal="center" wrapText="1"/>
    </xf>
    <xf numFmtId="0" fontId="87" fillId="0" borderId="0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1" fillId="0" borderId="26" xfId="0" applyNumberFormat="1" applyFont="1" applyFill="1" applyBorder="1" applyAlignment="1">
      <alignment horizontal="left" vertical="center" wrapText="1"/>
    </xf>
    <xf numFmtId="3" fontId="11" fillId="0" borderId="30" xfId="0" applyNumberFormat="1" applyFont="1" applyFill="1" applyBorder="1" applyAlignment="1">
      <alignment horizontal="left" vertical="center" wrapText="1"/>
    </xf>
    <xf numFmtId="3" fontId="11" fillId="0" borderId="27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left" vertical="center"/>
    </xf>
    <xf numFmtId="0" fontId="84" fillId="0" borderId="0" xfId="0" applyFont="1" applyAlignment="1">
      <alignment horizontal="left" vertical="center" wrapText="1"/>
    </xf>
    <xf numFmtId="0" fontId="83" fillId="0" borderId="1" xfId="0" applyFont="1" applyBorder="1" applyAlignment="1">
      <alignment horizontal="center" vertical="center" wrapText="1"/>
    </xf>
    <xf numFmtId="0" fontId="84" fillId="0" borderId="0" xfId="511" applyFont="1" applyFill="1" applyAlignment="1">
      <alignment horizontal="left" vertical="center" wrapText="1"/>
    </xf>
    <xf numFmtId="0" fontId="84" fillId="0" borderId="1" xfId="0" applyFont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7" xfId="0" applyFont="1" applyBorder="1" applyAlignment="1">
      <alignment horizontal="center" vertical="center" wrapText="1"/>
    </xf>
    <xf numFmtId="177" fontId="97" fillId="0" borderId="1" xfId="0" applyNumberFormat="1" applyFont="1" applyFill="1" applyBorder="1" applyAlignment="1">
      <alignment horizontal="center" vertical="center"/>
    </xf>
    <xf numFmtId="0" fontId="87" fillId="0" borderId="32" xfId="0" applyFont="1" applyFill="1" applyBorder="1" applyAlignment="1">
      <alignment horizontal="left" vertical="center" wrapText="1"/>
    </xf>
    <xf numFmtId="0" fontId="87" fillId="0" borderId="0" xfId="0" applyFont="1" applyFill="1" applyAlignment="1">
      <alignment horizontal="left" vertical="center" wrapText="1"/>
    </xf>
    <xf numFmtId="0" fontId="84" fillId="0" borderId="26" xfId="0" applyFont="1" applyFill="1" applyBorder="1" applyAlignment="1">
      <alignment horizontal="center" vertical="center"/>
    </xf>
    <xf numFmtId="0" fontId="84" fillId="0" borderId="30" xfId="0" applyFont="1" applyFill="1" applyBorder="1" applyAlignment="1">
      <alignment horizontal="center" vertical="center"/>
    </xf>
    <xf numFmtId="0" fontId="84" fillId="0" borderId="27" xfId="0" applyFont="1" applyFill="1" applyBorder="1" applyAlignment="1">
      <alignment horizontal="center" vertical="center"/>
    </xf>
    <xf numFmtId="177" fontId="97" fillId="0" borderId="0" xfId="0" applyNumberFormat="1" applyFont="1" applyFill="1" applyBorder="1" applyAlignment="1">
      <alignment horizontal="center" vertical="center"/>
    </xf>
  </cellXfs>
  <cellStyles count="516">
    <cellStyle name=" 1" xfId="2"/>
    <cellStyle name="_07. расчет тарифа 2007 от 23.08.06 для аудиторов" xfId="3"/>
    <cellStyle name="_FFF" xfId="416"/>
    <cellStyle name="_FFF_New Form10_2" xfId="417"/>
    <cellStyle name="_FFF_Nsi" xfId="418"/>
    <cellStyle name="_FFF_Nsi_1" xfId="419"/>
    <cellStyle name="_FFF_Nsi_139" xfId="420"/>
    <cellStyle name="_FFF_Nsi_140" xfId="421"/>
    <cellStyle name="_FFF_Nsi_140(Зах)" xfId="422"/>
    <cellStyle name="_FFF_Nsi_140_mod" xfId="423"/>
    <cellStyle name="_FFF_Summary" xfId="424"/>
    <cellStyle name="_FFF_Tax_form_1кв_3" xfId="425"/>
    <cellStyle name="_FFF_БКЭ" xfId="426"/>
    <cellStyle name="_Final_Book_010301" xfId="427"/>
    <cellStyle name="_Final_Book_010301_New Form10_2" xfId="428"/>
    <cellStyle name="_Final_Book_010301_Nsi" xfId="429"/>
    <cellStyle name="_Final_Book_010301_Nsi_1" xfId="430"/>
    <cellStyle name="_Final_Book_010301_Nsi_139" xfId="431"/>
    <cellStyle name="_Final_Book_010301_Nsi_140" xfId="432"/>
    <cellStyle name="_Final_Book_010301_Nsi_140(Зах)" xfId="433"/>
    <cellStyle name="_Final_Book_010301_Nsi_140_mod" xfId="434"/>
    <cellStyle name="_Final_Book_010301_Summary" xfId="435"/>
    <cellStyle name="_Final_Book_010301_Tax_form_1кв_3" xfId="436"/>
    <cellStyle name="_Final_Book_010301_БКЭ" xfId="437"/>
    <cellStyle name="_New_Sofi" xfId="438"/>
    <cellStyle name="_New_Sofi_FFF" xfId="439"/>
    <cellStyle name="_New_Sofi_New Form10_2" xfId="440"/>
    <cellStyle name="_New_Sofi_Nsi" xfId="441"/>
    <cellStyle name="_New_Sofi_Nsi_1" xfId="442"/>
    <cellStyle name="_New_Sofi_Nsi_139" xfId="443"/>
    <cellStyle name="_New_Sofi_Nsi_140" xfId="444"/>
    <cellStyle name="_New_Sofi_Nsi_140(Зах)" xfId="445"/>
    <cellStyle name="_New_Sofi_Nsi_140_mod" xfId="446"/>
    <cellStyle name="_New_Sofi_Summary" xfId="447"/>
    <cellStyle name="_New_Sofi_Tax_form_1кв_3" xfId="448"/>
    <cellStyle name="_New_Sofi_БКЭ" xfId="449"/>
    <cellStyle name="_Nsi" xfId="450"/>
    <cellStyle name="_Агафонов ЛИЗИНГ 19 сентября" xfId="4"/>
    <cellStyle name="_Анализ_231207-3 (2)" xfId="5"/>
    <cellStyle name="_Заявка Тестова  СКОРРЕКТИРОВАННАЯ" xfId="6"/>
    <cellStyle name="_Инвест программа" xfId="7"/>
    <cellStyle name="_ИНФОРМАЦИЯ ПО ДОГОВОРАМ ЛИЗИНГА" xfId="8"/>
    <cellStyle name="_ИНФОРМАЦИЯ ПО ДОГОВОРАМ ЛИЗИНГА 19 мая" xfId="9"/>
    <cellStyle name="_ИНФОРМАЦИЯ ПО ДОГОВОРАМ ЛИЗИНГА 27.04.071" xfId="10"/>
    <cellStyle name="_ИНФОРМАЦИЯ ПО ДОГОВОРАМ ЛИЗИНГА1" xfId="11"/>
    <cellStyle name="_ИП 17032006" xfId="451"/>
    <cellStyle name="_ИП СО 2006-2010 отпр 22 01 07" xfId="452"/>
    <cellStyle name="_ИП ФСК 10_10_07 куцанкиной" xfId="453"/>
    <cellStyle name="_ИП ФСК на 2008-2012 17 12 071" xfId="454"/>
    <cellStyle name="_Книга3" xfId="455"/>
    <cellStyle name="_Книга3_New Form10_2" xfId="456"/>
    <cellStyle name="_Книга3_Nsi" xfId="457"/>
    <cellStyle name="_Книга3_Nsi_1" xfId="458"/>
    <cellStyle name="_Книга3_Nsi_139" xfId="459"/>
    <cellStyle name="_Книга3_Nsi_140" xfId="460"/>
    <cellStyle name="_Книга3_Nsi_140(Зах)" xfId="461"/>
    <cellStyle name="_Книга3_Nsi_140_mod" xfId="462"/>
    <cellStyle name="_Книга3_Summary" xfId="463"/>
    <cellStyle name="_Книга3_Tax_form_1кв_3" xfId="464"/>
    <cellStyle name="_Книга3_БКЭ" xfId="465"/>
    <cellStyle name="_Книга7" xfId="466"/>
    <cellStyle name="_Книга7_New Form10_2" xfId="467"/>
    <cellStyle name="_Книга7_Nsi" xfId="468"/>
    <cellStyle name="_Книга7_Nsi_1" xfId="469"/>
    <cellStyle name="_Книга7_Nsi_139" xfId="470"/>
    <cellStyle name="_Книга7_Nsi_140" xfId="471"/>
    <cellStyle name="_Книга7_Nsi_140(Зах)" xfId="472"/>
    <cellStyle name="_Книга7_Nsi_140_mod" xfId="473"/>
    <cellStyle name="_Книга7_Summary" xfId="474"/>
    <cellStyle name="_Книга7_Tax_form_1кв_3" xfId="475"/>
    <cellStyle name="_Книга7_БКЭ" xfId="476"/>
    <cellStyle name="_Копия Прил 2(Показатели ИП)" xfId="477"/>
    <cellStyle name="_Копия Программа первоочередных мер_(правка 18 05 06 Усаров_2А_3)" xfId="12"/>
    <cellStyle name="_Копия Свод все сети+" xfId="13"/>
    <cellStyle name="_Копия формы для ФСК" xfId="14"/>
    <cellStyle name="_ЛИЗИНГ" xfId="15"/>
    <cellStyle name="_ЛИЗИНГ Агафонов 15.01.08" xfId="16"/>
    <cellStyle name="_Лизинг справка по забалансу 3 апрель" xfId="17"/>
    <cellStyle name="_Лист1" xfId="18"/>
    <cellStyle name="_Макет_Итоговый лист по анализу ИПР" xfId="19"/>
    <cellStyle name="_ОКС - программа кап.стройки" xfId="20"/>
    <cellStyle name="_Прил1-1 (МГИ) (Дубинину) 22 01 07" xfId="478"/>
    <cellStyle name="_Программа СО 7-09 для СД от 29 марта" xfId="479"/>
    <cellStyle name="_Расчет амортизации-ОТПРАВКА" xfId="21"/>
    <cellStyle name="_Расшифровка по приоритетам_МРСК 2" xfId="480"/>
    <cellStyle name="_смета расходов по версии ФСТ от 26.09.06 - Звержанская" xfId="22"/>
    <cellStyle name="_СМЕТЫ 2005 2006 2007" xfId="23"/>
    <cellStyle name="_СО 2006-2010  Прил1-1 (Дубинину)" xfId="481"/>
    <cellStyle name="_Справка по забалансу по лизингу" xfId="24"/>
    <cellStyle name="_счета 2008 оплаченные в 2007г " xfId="25"/>
    <cellStyle name="_Табл П2-5 (вар18-10-2006)" xfId="482"/>
    <cellStyle name="_ТАРИФ1" xfId="26"/>
    <cellStyle name="_Фина план на 2007 год (ФО)" xfId="27"/>
    <cellStyle name="_ФП К" xfId="28"/>
    <cellStyle name="_ФП К_к ФСТ" xfId="29"/>
    <cellStyle name="_ФСТ-2007-отправка-сентябрь ИСТОЧНИКИ" xfId="30"/>
    <cellStyle name="_ХОЛДИНГ_МРСК_09 10 2008" xfId="483"/>
    <cellStyle name="”ќђќ‘ћ‚›‰" xfId="31"/>
    <cellStyle name="”љ‘ђћ‚ђќќ›‰" xfId="32"/>
    <cellStyle name="„…ќ…†ќ›‰" xfId="33"/>
    <cellStyle name="‡ђѓћ‹ћ‚ћљ1" xfId="34"/>
    <cellStyle name="‡ђѓћ‹ћ‚ћљ2" xfId="35"/>
    <cellStyle name="’ћѓћ‚›‰" xfId="36"/>
    <cellStyle name="0,00;0;" xfId="484"/>
    <cellStyle name="1Normal" xfId="485"/>
    <cellStyle name="20% - Акцент1 2" xfId="37"/>
    <cellStyle name="20% - Акцент1 2 2" xfId="38"/>
    <cellStyle name="20% - Акцент1 2 3" xfId="39"/>
    <cellStyle name="20% - Акцент1 3" xfId="40"/>
    <cellStyle name="20% - Акцент2 2" xfId="41"/>
    <cellStyle name="20% - Акцент2 2 2" xfId="42"/>
    <cellStyle name="20% - Акцент2 2 3" xfId="43"/>
    <cellStyle name="20% - Акцент2 3" xfId="44"/>
    <cellStyle name="20% - Акцент3 2" xfId="45"/>
    <cellStyle name="20% - Акцент3 2 2" xfId="46"/>
    <cellStyle name="20% - Акцент3 2 3" xfId="47"/>
    <cellStyle name="20% - Акцент3 3" xfId="48"/>
    <cellStyle name="20% - Акцент4 2" xfId="49"/>
    <cellStyle name="20% - Акцент4 2 2" xfId="50"/>
    <cellStyle name="20% - Акцент4 2 3" xfId="51"/>
    <cellStyle name="20% - Акцент4 3" xfId="52"/>
    <cellStyle name="20% - Акцент5 2" xfId="53"/>
    <cellStyle name="20% - Акцент5 2 2" xfId="54"/>
    <cellStyle name="20% - Акцент5 2 3" xfId="55"/>
    <cellStyle name="20% - Акцент5 3" xfId="56"/>
    <cellStyle name="20% - Акцент6 2" xfId="57"/>
    <cellStyle name="20% - Акцент6 2 2" xfId="58"/>
    <cellStyle name="20% - Акцент6 2 3" xfId="59"/>
    <cellStyle name="20% - Акцент6 3" xfId="60"/>
    <cellStyle name="40% - Акцент1 2" xfId="61"/>
    <cellStyle name="40% - Акцент1 2 2" xfId="62"/>
    <cellStyle name="40% - Акцент1 2 3" xfId="63"/>
    <cellStyle name="40% - Акцент1 3" xfId="64"/>
    <cellStyle name="40% - Акцент2 2" xfId="65"/>
    <cellStyle name="40% - Акцент2 2 2" xfId="66"/>
    <cellStyle name="40% - Акцент2 2 3" xfId="67"/>
    <cellStyle name="40% - Акцент2 3" xfId="68"/>
    <cellStyle name="40% - Акцент3 2" xfId="69"/>
    <cellStyle name="40% - Акцент3 2 2" xfId="70"/>
    <cellStyle name="40% - Акцент3 2 3" xfId="71"/>
    <cellStyle name="40% - Акцент3 3" xfId="72"/>
    <cellStyle name="40% - Акцент4 2" xfId="73"/>
    <cellStyle name="40% - Акцент4 2 2" xfId="74"/>
    <cellStyle name="40% - Акцент4 2 3" xfId="75"/>
    <cellStyle name="40% - Акцент4 3" xfId="76"/>
    <cellStyle name="40% - Акцент5 2" xfId="77"/>
    <cellStyle name="40% - Акцент5 2 2" xfId="78"/>
    <cellStyle name="40% - Акцент5 2 3" xfId="79"/>
    <cellStyle name="40% - Акцент5 3" xfId="80"/>
    <cellStyle name="40% - Акцент6 2" xfId="81"/>
    <cellStyle name="40% - Акцент6 2 2" xfId="82"/>
    <cellStyle name="40% - Акцент6 2 3" xfId="83"/>
    <cellStyle name="40% - Акцент6 3" xfId="84"/>
    <cellStyle name="60% - Акцент1 2" xfId="85"/>
    <cellStyle name="60% - Акцент1 2 2" xfId="86"/>
    <cellStyle name="60% - Акцент1 3" xfId="87"/>
    <cellStyle name="60% - Акцент2 2" xfId="88"/>
    <cellStyle name="60% - Акцент2 2 2" xfId="89"/>
    <cellStyle name="60% - Акцент2 3" xfId="90"/>
    <cellStyle name="60% - Акцент3 2" xfId="91"/>
    <cellStyle name="60% - Акцент3 2 2" xfId="92"/>
    <cellStyle name="60% - Акцент3 3" xfId="93"/>
    <cellStyle name="60% - Акцент4 2" xfId="94"/>
    <cellStyle name="60% - Акцент4 2 2" xfId="95"/>
    <cellStyle name="60% - Акцент4 3" xfId="96"/>
    <cellStyle name="60% - Акцент5 2" xfId="97"/>
    <cellStyle name="60% - Акцент5 2 2" xfId="98"/>
    <cellStyle name="60% - Акцент5 3" xfId="99"/>
    <cellStyle name="60% - Акцент6 2" xfId="100"/>
    <cellStyle name="60% - Акцент6 2 2" xfId="101"/>
    <cellStyle name="60% - Акцент6 3" xfId="102"/>
    <cellStyle name="Comma [0]_laroux" xfId="103"/>
    <cellStyle name="Comma_laroux" xfId="104"/>
    <cellStyle name="Currency [0]" xfId="105"/>
    <cellStyle name="Currency_laroux" xfId="106"/>
    <cellStyle name="date" xfId="486"/>
    <cellStyle name="E&amp;Y House" xfId="487"/>
    <cellStyle name="Iau?iue_130 nnd. are." xfId="488"/>
    <cellStyle name="Norma11l" xfId="489"/>
    <cellStyle name="Normal" xfId="107"/>
    <cellStyle name="Normal 1" xfId="108"/>
    <cellStyle name="Normal 2" xfId="109"/>
    <cellStyle name="Normal_ASUS" xfId="110"/>
    <cellStyle name="Normal1" xfId="111"/>
    <cellStyle name="normбlnм_laroux" xfId="490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2" xfId="148"/>
    <cellStyle name="SAPBEXstdItemX" xfId="149"/>
    <cellStyle name="SAPBEXtitle" xfId="150"/>
    <cellStyle name="SAPBEXundefined" xfId="151"/>
    <cellStyle name="Акцент1 2" xfId="152"/>
    <cellStyle name="Акцент1 2 2" xfId="153"/>
    <cellStyle name="Акцент1 3" xfId="154"/>
    <cellStyle name="Акцент2 2" xfId="155"/>
    <cellStyle name="Акцент2 2 2" xfId="156"/>
    <cellStyle name="Акцент2 3" xfId="157"/>
    <cellStyle name="Акцент3 2" xfId="158"/>
    <cellStyle name="Акцент3 2 2" xfId="159"/>
    <cellStyle name="Акцент3 3" xfId="160"/>
    <cellStyle name="Акцент4 2" xfId="161"/>
    <cellStyle name="Акцент4 2 2" xfId="162"/>
    <cellStyle name="Акцент4 3" xfId="163"/>
    <cellStyle name="Акцент5 2" xfId="164"/>
    <cellStyle name="Акцент5 2 2" xfId="165"/>
    <cellStyle name="Акцент5 3" xfId="166"/>
    <cellStyle name="Акцент6 2" xfId="167"/>
    <cellStyle name="Акцент6 2 2" xfId="168"/>
    <cellStyle name="Акцент6 3" xfId="169"/>
    <cellStyle name="Беззащитный" xfId="170"/>
    <cellStyle name="Ввод  2" xfId="171"/>
    <cellStyle name="Ввод  2 2" xfId="172"/>
    <cellStyle name="Ввод  3" xfId="173"/>
    <cellStyle name="Вывод 2" xfId="174"/>
    <cellStyle name="Вывод 2 2" xfId="175"/>
    <cellStyle name="Вывод 3" xfId="176"/>
    <cellStyle name="Вычисление 2" xfId="177"/>
    <cellStyle name="Вычисление 2 2" xfId="178"/>
    <cellStyle name="Вычисление 3" xfId="179"/>
    <cellStyle name="Гиперссылка 2" xfId="180"/>
    <cellStyle name="Заголовок" xfId="181"/>
    <cellStyle name="Заголовок 1 2" xfId="182"/>
    <cellStyle name="Заголовок 1 2 2" xfId="183"/>
    <cellStyle name="Заголовок 1 3" xfId="184"/>
    <cellStyle name="Заголовок 2 2" xfId="185"/>
    <cellStyle name="Заголовок 2 2 2" xfId="186"/>
    <cellStyle name="Заголовок 2 3" xfId="187"/>
    <cellStyle name="Заголовок 3 2" xfId="188"/>
    <cellStyle name="Заголовок 3 2 2" xfId="189"/>
    <cellStyle name="Заголовок 3 3" xfId="190"/>
    <cellStyle name="Заголовок 4 2" xfId="191"/>
    <cellStyle name="Заголовок 4 2 2" xfId="192"/>
    <cellStyle name="Заголовок 4 3" xfId="193"/>
    <cellStyle name="ЗаголовокСтолбца" xfId="194"/>
    <cellStyle name="Защитный" xfId="195"/>
    <cellStyle name="Значение" xfId="196"/>
    <cellStyle name="Итог 2" xfId="197"/>
    <cellStyle name="Итог 2 2" xfId="198"/>
    <cellStyle name="Итог 3" xfId="199"/>
    <cellStyle name="Контрольная ячейка 2" xfId="200"/>
    <cellStyle name="Контрольная ячейка 2 2" xfId="201"/>
    <cellStyle name="Контрольная ячейка 3" xfId="202"/>
    <cellStyle name="Мой заголовок" xfId="203"/>
    <cellStyle name="Мой заголовок листа" xfId="204"/>
    <cellStyle name="Мои наименования показателей" xfId="205"/>
    <cellStyle name="Название 2" xfId="206"/>
    <cellStyle name="Название 2 2" xfId="207"/>
    <cellStyle name="Название 3" xfId="208"/>
    <cellStyle name="Нейтральный 2" xfId="209"/>
    <cellStyle name="Нейтральный 2 2" xfId="210"/>
    <cellStyle name="Нейтральный 3" xfId="211"/>
    <cellStyle name="Обычный" xfId="0" builtinId="0"/>
    <cellStyle name="Обычный 10" xfId="212"/>
    <cellStyle name="Обычный 10 2" xfId="213"/>
    <cellStyle name="Обычный 10 3" xfId="214"/>
    <cellStyle name="Обычный 10 4" xfId="215"/>
    <cellStyle name="Обычный 10 5" xfId="216"/>
    <cellStyle name="Обычный 10 5 2" xfId="217"/>
    <cellStyle name="Обычный 10 5 2 2" xfId="384"/>
    <cellStyle name="Обычный 10 5 3" xfId="383"/>
    <cellStyle name="Обычный 10 6" xfId="492"/>
    <cellStyle name="Обычный 11" xfId="218"/>
    <cellStyle name="Обычный 11 2" xfId="219"/>
    <cellStyle name="Обычный 11 3" xfId="220"/>
    <cellStyle name="Обычный 11 3 2" xfId="386"/>
    <cellStyle name="Обычный 11 4" xfId="385"/>
    <cellStyle name="Обычный 110" xfId="221"/>
    <cellStyle name="Обычный 12" xfId="222"/>
    <cellStyle name="Обычный 12 2" xfId="223"/>
    <cellStyle name="Обычный 13" xfId="224"/>
    <cellStyle name="Обычный 13 2" xfId="414"/>
    <cellStyle name="Обычный 14" xfId="225"/>
    <cellStyle name="Обычный 15" xfId="226"/>
    <cellStyle name="Обычный 15 2" xfId="227"/>
    <cellStyle name="Обычный 15 2 2" xfId="388"/>
    <cellStyle name="Обычный 15 3" xfId="387"/>
    <cellStyle name="Обычный 16" xfId="228"/>
    <cellStyle name="Обычный 16 2" xfId="229"/>
    <cellStyle name="Обычный 16 2 2" xfId="390"/>
    <cellStyle name="Обычный 16 3" xfId="389"/>
    <cellStyle name="Обычный 17" xfId="230"/>
    <cellStyle name="Обычный 17 2" xfId="391"/>
    <cellStyle name="Обычный 18" xfId="381"/>
    <cellStyle name="Обычный 19" xfId="380"/>
    <cellStyle name="Обычный 2" xfId="1"/>
    <cellStyle name="Обычный 2 10" xfId="231"/>
    <cellStyle name="Обычный 2 10 2" xfId="392"/>
    <cellStyle name="Обычный 2 11" xfId="232"/>
    <cellStyle name="Обычный 2 2" xfId="233"/>
    <cellStyle name="Обычный 2 2 2" xfId="234"/>
    <cellStyle name="Обычный 2 2 2 2" xfId="235"/>
    <cellStyle name="Обычный 2 2 3" xfId="236"/>
    <cellStyle name="Обычный 2 2 3 2" xfId="237"/>
    <cellStyle name="Обычный 2 2 3 2 2" xfId="395"/>
    <cellStyle name="Обычный 2 2 3 3" xfId="394"/>
    <cellStyle name="Обычный 2 2 4" xfId="238"/>
    <cellStyle name="Обычный 2 2 4 2" xfId="396"/>
    <cellStyle name="Обычный 2 2 5" xfId="393"/>
    <cellStyle name="Обычный 2 2 6" xfId="493"/>
    <cellStyle name="Обычный 2 3" xfId="239"/>
    <cellStyle name="Обычный 2 3 2" xfId="240"/>
    <cellStyle name="Обычный 2 3 3" xfId="494"/>
    <cellStyle name="Обычный 2 4" xfId="241"/>
    <cellStyle name="Обычный 2 5" xfId="242"/>
    <cellStyle name="Обычный 2 5 2" xfId="243"/>
    <cellStyle name="Обычный 2 5 2 2" xfId="398"/>
    <cellStyle name="Обычный 2 5 3" xfId="397"/>
    <cellStyle name="Обычный 2 6" xfId="244"/>
    <cellStyle name="Обычный 2 7" xfId="245"/>
    <cellStyle name="Обычный 2 7 2" xfId="246"/>
    <cellStyle name="Обычный 2 8" xfId="247"/>
    <cellStyle name="Обычный 2 8 2" xfId="248"/>
    <cellStyle name="Обычный 2 8 2 2" xfId="400"/>
    <cellStyle name="Обычный 2 8 3" xfId="249"/>
    <cellStyle name="Обычный 2 8 3 2" xfId="401"/>
    <cellStyle name="Обычный 2 8 4" xfId="399"/>
    <cellStyle name="Обычный 2 9" xfId="250"/>
    <cellStyle name="Обычный 2_наш последний RAB (28.09.10)" xfId="495"/>
    <cellStyle name="Обычный 20" xfId="382"/>
    <cellStyle name="Обычный 20 2" xfId="511"/>
    <cellStyle name="Обычный 21" xfId="415"/>
    <cellStyle name="Обычный 22" xfId="491"/>
    <cellStyle name="Обычный 23" xfId="508"/>
    <cellStyle name="Обычный 23 2 2" xfId="510"/>
    <cellStyle name="Обычный 23 2 3" xfId="509"/>
    <cellStyle name="Обычный 24" xfId="512"/>
    <cellStyle name="Обычный 25" xfId="513"/>
    <cellStyle name="Обычный 26" xfId="514"/>
    <cellStyle name="Обычный 27" xfId="515"/>
    <cellStyle name="Обычный 3" xfId="251"/>
    <cellStyle name="Обычный 3 2" xfId="252"/>
    <cellStyle name="Обычный 3 2 2" xfId="253"/>
    <cellStyle name="Обычный 3 2 2 2" xfId="254"/>
    <cellStyle name="Обычный 3 2 2 2 2" xfId="403"/>
    <cellStyle name="Обычный 3 2 2 3" xfId="402"/>
    <cellStyle name="Обычный 3 2 3" xfId="255"/>
    <cellStyle name="Обычный 3 2 4" xfId="256"/>
    <cellStyle name="Обычный 3 3" xfId="257"/>
    <cellStyle name="Обычный 3 3 2" xfId="258"/>
    <cellStyle name="Обычный 3 4" xfId="259"/>
    <cellStyle name="Обычный 3 5" xfId="260"/>
    <cellStyle name="Обычный 3 6" xfId="261"/>
    <cellStyle name="Обычный 3 7" xfId="496"/>
    <cellStyle name="Обычный 3_ИП-май-2011" xfId="262"/>
    <cellStyle name="Обычный 33" xfId="263"/>
    <cellStyle name="Обычный 4" xfId="264"/>
    <cellStyle name="Обычный 4 2" xfId="265"/>
    <cellStyle name="Обычный 4 2 2" xfId="266"/>
    <cellStyle name="Обычный 4 2 3" xfId="267"/>
    <cellStyle name="Обычный 4 3" xfId="268"/>
    <cellStyle name="Обычный 4 4" xfId="497"/>
    <cellStyle name="Обычный 5" xfId="269"/>
    <cellStyle name="Обычный 5 2" xfId="270"/>
    <cellStyle name="Обычный 5 3" xfId="271"/>
    <cellStyle name="Обычный 5 4" xfId="498"/>
    <cellStyle name="Обычный 58" xfId="272"/>
    <cellStyle name="Обычный 6" xfId="273"/>
    <cellStyle name="Обычный 6 2" xfId="274"/>
    <cellStyle name="Обычный 6 3" xfId="275"/>
    <cellStyle name="Обычный 6 3 2" xfId="276"/>
    <cellStyle name="Обычный 6 3 2 2" xfId="406"/>
    <cellStyle name="Обычный 6 3 3" xfId="277"/>
    <cellStyle name="Обычный 6 3 3 2" xfId="407"/>
    <cellStyle name="Обычный 6 3 4" xfId="405"/>
    <cellStyle name="Обычный 6 4" xfId="278"/>
    <cellStyle name="Обычный 6 4 2" xfId="408"/>
    <cellStyle name="Обычный 6 5" xfId="404"/>
    <cellStyle name="Обычный 6 6" xfId="499"/>
    <cellStyle name="Обычный 7" xfId="279"/>
    <cellStyle name="Обычный 7 2" xfId="500"/>
    <cellStyle name="Обычный 8" xfId="280"/>
    <cellStyle name="Обычный 8 2" xfId="501"/>
    <cellStyle name="Обычный 9" xfId="281"/>
    <cellStyle name="Обычный 9 2" xfId="282"/>
    <cellStyle name="Обычный 9 3" xfId="502"/>
    <cellStyle name="Обычный 98" xfId="283"/>
    <cellStyle name="Плохой 2" xfId="284"/>
    <cellStyle name="Плохой 2 2" xfId="285"/>
    <cellStyle name="Плохой 3" xfId="286"/>
    <cellStyle name="Поле ввода" xfId="287"/>
    <cellStyle name="Пояснение 2" xfId="288"/>
    <cellStyle name="Пояснение 2 2" xfId="289"/>
    <cellStyle name="Пояснение 3" xfId="290"/>
    <cellStyle name="Примечание 2" xfId="291"/>
    <cellStyle name="Примечание 2 2" xfId="292"/>
    <cellStyle name="Примечание 2 3" xfId="293"/>
    <cellStyle name="Примечание 3" xfId="294"/>
    <cellStyle name="Примечание 4" xfId="295"/>
    <cellStyle name="Процентный 2" xfId="296"/>
    <cellStyle name="Процентный 2 2" xfId="297"/>
    <cellStyle name="Процентный 2 2 2" xfId="298"/>
    <cellStyle name="Процентный 2 2 2 2" xfId="410"/>
    <cellStyle name="Процентный 2 2 3" xfId="409"/>
    <cellStyle name="Процентный 2 2 4" xfId="503"/>
    <cellStyle name="Процентный 2 3" xfId="299"/>
    <cellStyle name="Процентный 2 3 2" xfId="411"/>
    <cellStyle name="Процентный 5" xfId="504"/>
    <cellStyle name="Связанная ячейка 2" xfId="300"/>
    <cellStyle name="Связанная ячейка 2 2" xfId="301"/>
    <cellStyle name="Связанная ячейка 3" xfId="302"/>
    <cellStyle name="Стиль 1" xfId="303"/>
    <cellStyle name="Стиль 1 2" xfId="304"/>
    <cellStyle name="Стиль 1 2 2" xfId="305"/>
    <cellStyle name="Стиль 1 20 2" xfId="306"/>
    <cellStyle name="Стиль 1 22" xfId="307"/>
    <cellStyle name="Стиль 1 3" xfId="308"/>
    <cellStyle name="Текст предупреждения 2" xfId="309"/>
    <cellStyle name="Текст предупреждения 2 2" xfId="310"/>
    <cellStyle name="Текст предупреждения 3" xfId="311"/>
    <cellStyle name="Текстовый" xfId="312"/>
    <cellStyle name="Тысячи [0]_3Com" xfId="313"/>
    <cellStyle name="Тысячи [а]" xfId="505"/>
    <cellStyle name="Тысячи_3Com" xfId="314"/>
    <cellStyle name="Финансовый [0] 2" xfId="315"/>
    <cellStyle name="Финансовый 10" xfId="316"/>
    <cellStyle name="Финансовый 11" xfId="317"/>
    <cellStyle name="Финансовый 12" xfId="318"/>
    <cellStyle name="Финансовый 13" xfId="319"/>
    <cellStyle name="Финансовый 14" xfId="320"/>
    <cellStyle name="Финансовый 15" xfId="321"/>
    <cellStyle name="Финансовый 16" xfId="322"/>
    <cellStyle name="Финансовый 17" xfId="323"/>
    <cellStyle name="Финансовый 18" xfId="324"/>
    <cellStyle name="Финансовый 19" xfId="325"/>
    <cellStyle name="Финансовый 2" xfId="326"/>
    <cellStyle name="Финансовый 2 2" xfId="327"/>
    <cellStyle name="Финансовый 2 2 2" xfId="328"/>
    <cellStyle name="Финансовый 2 3" xfId="329"/>
    <cellStyle name="Финансовый 2 3 2" xfId="330"/>
    <cellStyle name="Финансовый 2 4" xfId="331"/>
    <cellStyle name="Финансовый 2 5" xfId="412"/>
    <cellStyle name="Финансовый 2 6" xfId="506"/>
    <cellStyle name="Финансовый 20" xfId="332"/>
    <cellStyle name="Финансовый 21" xfId="333"/>
    <cellStyle name="Финансовый 21 2" xfId="413"/>
    <cellStyle name="Финансовый 3" xfId="334"/>
    <cellStyle name="Финансовый 3 2" xfId="335"/>
    <cellStyle name="Финансовый 3 2 2" xfId="336"/>
    <cellStyle name="Финансовый 3 3" xfId="337"/>
    <cellStyle name="Финансовый 3 4" xfId="338"/>
    <cellStyle name="Финансовый 4" xfId="339"/>
    <cellStyle name="Финансовый 4 2" xfId="340"/>
    <cellStyle name="Финансовый 4 2 2" xfId="341"/>
    <cellStyle name="Финансовый 4 2 2 2" xfId="342"/>
    <cellStyle name="Финансовый 4 2 3" xfId="343"/>
    <cellStyle name="Финансовый 4 3" xfId="344"/>
    <cellStyle name="Финансовый 4 4" xfId="345"/>
    <cellStyle name="Финансовый 5" xfId="346"/>
    <cellStyle name="Финансовый 5 2" xfId="347"/>
    <cellStyle name="Финансовый 5 3" xfId="348"/>
    <cellStyle name="Финансовый 5 4" xfId="349"/>
    <cellStyle name="Финансовый 6" xfId="350"/>
    <cellStyle name="Финансовый 6 2" xfId="351"/>
    <cellStyle name="Финансовый 6 3" xfId="352"/>
    <cellStyle name="Финансовый 6 4" xfId="353"/>
    <cellStyle name="Финансовый 7" xfId="354"/>
    <cellStyle name="Финансовый 8" xfId="355"/>
    <cellStyle name="Финансовый 9" xfId="356"/>
    <cellStyle name="Формула" xfId="357"/>
    <cellStyle name="Формула 2" xfId="507"/>
    <cellStyle name="ФормулаВБ" xfId="358"/>
    <cellStyle name="ФормулаНаКонтроль" xfId="359"/>
    <cellStyle name="Хороший 2" xfId="360"/>
    <cellStyle name="Хороший 2 2" xfId="361"/>
    <cellStyle name="Хороший 3" xfId="362"/>
    <cellStyle name="Џђћ–…ќ’ќ›‰" xfId="363"/>
    <cellStyle name="㼿㼿" xfId="364"/>
    <cellStyle name="㼿㼿?" xfId="365"/>
    <cellStyle name="㼿㼿_Укрупненный расчет  Варнав._3" xfId="366"/>
    <cellStyle name="㼿㼿㼿" xfId="367"/>
    <cellStyle name="㼿㼿㼿?" xfId="368"/>
    <cellStyle name="㼿㼿㼿_Укрупненный расчет  Варнав._6" xfId="369"/>
    <cellStyle name="㼿㼿㼿㼿" xfId="370"/>
    <cellStyle name="㼿㼿㼿㼿?" xfId="371"/>
    <cellStyle name="㼿㼿㼿㼿_Укрупненный расчет  Варнав._5" xfId="372"/>
    <cellStyle name="㼿㼿㼿㼿㼿" xfId="373"/>
    <cellStyle name="㼿㼿㼿㼿㼿?" xfId="374"/>
    <cellStyle name="㼿㼿㼿㼿㼿_Укрупненный расчет  Варнав." xfId="375"/>
    <cellStyle name="㼿㼿㼿㼿㼿㼿?" xfId="376"/>
    <cellStyle name="㼿㼿㼿㼿㼿㼿㼿㼿" xfId="377"/>
    <cellStyle name="㼿㼿㼿㼿㼿㼿㼿㼿㼿" xfId="378"/>
    <cellStyle name="㼿㼿㼿㼿㼿㼿㼿㼿㼿㼿" xfId="379"/>
  </cellStyles>
  <dxfs count="0"/>
  <tableStyles count="0" defaultTableStyle="TableStyleMedium2" defaultPivotStyle="PivotStyleMedium9"/>
  <colors>
    <mruColors>
      <color rgb="FF66FF33"/>
      <color rgb="FFFF99CC"/>
      <color rgb="FFCCFF99"/>
      <color rgb="FFFFFF99"/>
      <color rgb="FFFFFF66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Номенклатура материалов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view="pageBreakPreview" zoomScale="60" zoomScaleNormal="90" zoomScalePageLayoutView="30" workbookViewId="0">
      <selection activeCell="A7" sqref="A7:N7"/>
    </sheetView>
  </sheetViews>
  <sheetFormatPr defaultRowHeight="15"/>
  <cols>
    <col min="1" max="1" width="13.7109375" style="51" customWidth="1"/>
    <col min="2" max="2" width="20.5703125" style="51" customWidth="1"/>
    <col min="3" max="3" width="17.28515625" style="51" customWidth="1"/>
    <col min="4" max="5" width="18.28515625" style="51" customWidth="1"/>
    <col min="6" max="6" width="14.7109375" style="51" customWidth="1"/>
    <col min="7" max="7" width="17.7109375" style="51" customWidth="1"/>
    <col min="8" max="8" width="17.85546875" style="51" customWidth="1"/>
    <col min="9" max="9" width="18.85546875" style="51" customWidth="1"/>
    <col min="10" max="10" width="15.42578125" style="51" customWidth="1"/>
    <col min="11" max="11" width="18.140625" style="51" customWidth="1"/>
    <col min="12" max="12" width="18.85546875" style="51" customWidth="1"/>
    <col min="13" max="13" width="18.5703125" style="51" customWidth="1"/>
    <col min="14" max="14" width="18.28515625" style="51" customWidth="1"/>
    <col min="15" max="15" width="13.85546875" style="5" customWidth="1"/>
    <col min="16" max="16" width="11.140625" style="5" customWidth="1"/>
    <col min="17" max="17" width="11" style="5" customWidth="1"/>
    <col min="18" max="18" width="10.7109375" style="5" customWidth="1"/>
    <col min="19" max="19" width="10.85546875" style="5" customWidth="1"/>
    <col min="20" max="20" width="10.7109375" style="5" customWidth="1"/>
    <col min="21" max="21" width="11.140625" style="5" customWidth="1"/>
    <col min="22" max="16384" width="9.140625" style="5"/>
  </cols>
  <sheetData>
    <row r="1" spans="1:15" ht="16.5" customHeight="1">
      <c r="K1" s="70" t="s">
        <v>84</v>
      </c>
      <c r="L1" s="5"/>
      <c r="M1" s="5"/>
      <c r="N1" s="5"/>
    </row>
    <row r="2" spans="1:15" ht="16.5" customHeight="1">
      <c r="K2" s="72" t="s">
        <v>85</v>
      </c>
      <c r="L2" s="72"/>
      <c r="M2" s="72"/>
      <c r="N2" s="72"/>
    </row>
    <row r="3" spans="1:15" ht="16.5" customHeight="1">
      <c r="K3" s="72"/>
      <c r="L3" s="72"/>
      <c r="M3" s="72"/>
      <c r="N3" s="72"/>
    </row>
    <row r="4" spans="1:15" ht="16.5" customHeight="1">
      <c r="K4" s="70" t="s">
        <v>86</v>
      </c>
      <c r="L4" s="5"/>
      <c r="M4" s="5"/>
      <c r="N4" s="5"/>
    </row>
    <row r="5" spans="1:15" ht="16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70" t="s">
        <v>87</v>
      </c>
      <c r="L5" s="5"/>
      <c r="M5" s="5"/>
      <c r="N5" s="5"/>
      <c r="O5" s="39"/>
    </row>
    <row r="6" spans="1:15" ht="29.25" customHeight="1">
      <c r="A6" s="73" t="s">
        <v>81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39"/>
    </row>
    <row r="7" spans="1:15" ht="60.75" customHeight="1">
      <c r="A7" s="74" t="s">
        <v>82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40"/>
    </row>
    <row r="8" spans="1:15" ht="15" customHeight="1">
      <c r="A8" s="77" t="s">
        <v>83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38"/>
    </row>
    <row r="9" spans="1:15" s="56" customFormat="1" ht="63" customHeight="1">
      <c r="A9" s="97" t="s">
        <v>15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t="21.75" customHeight="1">
      <c r="A10" s="98" t="s">
        <v>16</v>
      </c>
      <c r="B10" s="99"/>
      <c r="C10" s="99"/>
      <c r="D10" s="99"/>
      <c r="E10" s="99"/>
      <c r="F10" s="99"/>
      <c r="G10" s="99"/>
      <c r="H10" s="100"/>
      <c r="I10" s="7"/>
      <c r="J10" s="7"/>
      <c r="K10" s="7"/>
      <c r="L10" s="7"/>
      <c r="M10" s="7"/>
      <c r="N10" s="7"/>
    </row>
    <row r="11" spans="1:15" ht="15.75">
      <c r="A11" s="31" t="s">
        <v>17</v>
      </c>
      <c r="B11" s="101" t="s">
        <v>18</v>
      </c>
      <c r="C11" s="101"/>
      <c r="D11" s="101"/>
      <c r="E11" s="101"/>
      <c r="F11" s="101"/>
      <c r="G11" s="101"/>
      <c r="H11" s="19">
        <v>0</v>
      </c>
      <c r="I11" s="7"/>
      <c r="J11" s="7"/>
      <c r="K11" s="7"/>
      <c r="L11" s="7"/>
      <c r="M11" s="7"/>
      <c r="N11" s="7"/>
    </row>
    <row r="12" spans="1:15" ht="15.75">
      <c r="A12" s="31" t="s">
        <v>19</v>
      </c>
      <c r="B12" s="101" t="s">
        <v>20</v>
      </c>
      <c r="C12" s="101"/>
      <c r="D12" s="101"/>
      <c r="E12" s="101"/>
      <c r="F12" s="101"/>
      <c r="G12" s="101"/>
      <c r="H12" s="19">
        <v>0</v>
      </c>
      <c r="I12" s="7"/>
      <c r="J12" s="7"/>
      <c r="K12" s="7"/>
      <c r="L12" s="7"/>
      <c r="M12" s="7"/>
      <c r="N12" s="7"/>
    </row>
    <row r="13" spans="1:15" ht="30" customHeight="1">
      <c r="A13" s="31" t="s">
        <v>21</v>
      </c>
      <c r="B13" s="102" t="s">
        <v>22</v>
      </c>
      <c r="C13" s="102"/>
      <c r="D13" s="102"/>
      <c r="E13" s="102"/>
      <c r="F13" s="102"/>
      <c r="G13" s="102"/>
      <c r="H13" s="19">
        <v>0</v>
      </c>
      <c r="I13" s="7"/>
      <c r="J13" s="7"/>
      <c r="K13" s="7"/>
      <c r="L13" s="7"/>
      <c r="M13" s="7"/>
      <c r="N13" s="7"/>
    </row>
    <row r="14" spans="1:15" ht="33" customHeight="1">
      <c r="A14" s="31" t="s">
        <v>23</v>
      </c>
      <c r="B14" s="102" t="s">
        <v>24</v>
      </c>
      <c r="C14" s="102"/>
      <c r="D14" s="102"/>
      <c r="E14" s="102"/>
      <c r="F14" s="102"/>
      <c r="G14" s="102"/>
      <c r="H14" s="19">
        <v>0</v>
      </c>
      <c r="I14" s="7"/>
      <c r="J14" s="7"/>
      <c r="K14" s="7"/>
      <c r="L14" s="7"/>
      <c r="M14" s="7"/>
      <c r="N14" s="7"/>
    </row>
    <row r="15" spans="1:15" ht="36.75" customHeight="1">
      <c r="A15" s="31" t="s">
        <v>25</v>
      </c>
      <c r="B15" s="102" t="s">
        <v>26</v>
      </c>
      <c r="C15" s="102"/>
      <c r="D15" s="102"/>
      <c r="E15" s="102"/>
      <c r="F15" s="102"/>
      <c r="G15" s="102"/>
      <c r="H15" s="19">
        <v>0</v>
      </c>
      <c r="I15" s="7"/>
      <c r="J15" s="7"/>
      <c r="K15" s="7"/>
      <c r="L15" s="7"/>
      <c r="M15" s="7"/>
      <c r="N15" s="7"/>
    </row>
    <row r="16" spans="1:15" ht="15.75">
      <c r="A16" s="31" t="s">
        <v>27</v>
      </c>
      <c r="B16" s="101" t="s">
        <v>28</v>
      </c>
      <c r="C16" s="103"/>
      <c r="D16" s="103"/>
      <c r="E16" s="103"/>
      <c r="F16" s="103"/>
      <c r="G16" s="103"/>
      <c r="H16" s="19">
        <v>0</v>
      </c>
      <c r="I16" s="7"/>
      <c r="J16" s="7"/>
      <c r="K16" s="7"/>
      <c r="L16" s="7"/>
      <c r="M16" s="7"/>
      <c r="N16" s="7"/>
    </row>
    <row r="17" spans="1:14" ht="15.75">
      <c r="A17" s="8"/>
      <c r="B17" s="7"/>
      <c r="C17" s="9"/>
      <c r="D17" s="9"/>
      <c r="E17" s="9"/>
      <c r="F17" s="9"/>
      <c r="G17" s="9"/>
      <c r="H17" s="1"/>
      <c r="I17" s="7"/>
      <c r="J17" s="7"/>
      <c r="K17" s="7"/>
      <c r="L17" s="7"/>
      <c r="M17" s="7"/>
      <c r="N17" s="7"/>
    </row>
    <row r="18" spans="1:14" s="57" customFormat="1" ht="25.5" customHeight="1">
      <c r="A18" s="97" t="s">
        <v>29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s="58" customFormat="1" ht="21.75" customHeight="1">
      <c r="A19" s="91" t="s">
        <v>77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1:14" ht="63">
      <c r="A20" s="81" t="s">
        <v>63</v>
      </c>
      <c r="B20" s="22" t="s">
        <v>30</v>
      </c>
      <c r="C20" s="78" t="s">
        <v>31</v>
      </c>
      <c r="D20" s="79"/>
      <c r="E20" s="79"/>
      <c r="F20" s="79"/>
      <c r="G20" s="80"/>
      <c r="H20" s="19" t="s">
        <v>32</v>
      </c>
    </row>
    <row r="21" spans="1:14" ht="31.5">
      <c r="A21" s="82"/>
      <c r="B21" s="22" t="s">
        <v>33</v>
      </c>
      <c r="C21" s="78" t="s">
        <v>34</v>
      </c>
      <c r="D21" s="79"/>
      <c r="E21" s="80"/>
      <c r="F21" s="78" t="s">
        <v>35</v>
      </c>
      <c r="G21" s="80"/>
      <c r="H21" s="19" t="s">
        <v>34</v>
      </c>
    </row>
    <row r="22" spans="1:14" ht="31.5">
      <c r="A22" s="82"/>
      <c r="B22" s="22" t="s">
        <v>36</v>
      </c>
      <c r="C22" s="78" t="s">
        <v>37</v>
      </c>
      <c r="D22" s="79"/>
      <c r="E22" s="80"/>
      <c r="F22" s="78" t="s">
        <v>38</v>
      </c>
      <c r="G22" s="80"/>
      <c r="H22" s="19" t="s">
        <v>37</v>
      </c>
    </row>
    <row r="23" spans="1:14" ht="40.5" customHeight="1">
      <c r="A23" s="83"/>
      <c r="B23" s="22" t="s">
        <v>0</v>
      </c>
      <c r="C23" s="4" t="s">
        <v>1</v>
      </c>
      <c r="D23" s="4" t="s">
        <v>2</v>
      </c>
      <c r="E23" s="4" t="s">
        <v>39</v>
      </c>
      <c r="F23" s="4" t="s">
        <v>1</v>
      </c>
      <c r="G23" s="4" t="s">
        <v>2</v>
      </c>
      <c r="H23" s="41" t="s">
        <v>2</v>
      </c>
    </row>
    <row r="24" spans="1:14" s="10" customFormat="1" ht="20.25" customHeight="1">
      <c r="A24" s="93" t="s">
        <v>3</v>
      </c>
      <c r="B24" s="26" t="s">
        <v>4</v>
      </c>
      <c r="C24" s="23">
        <f>1089928.57890105*1.04</f>
        <v>1133525.722057092</v>
      </c>
      <c r="D24" s="23">
        <f>1189520.89764062*1.04</f>
        <v>1237101.7335462447</v>
      </c>
      <c r="E24" s="23">
        <f>1358921.85672512*1.04</f>
        <v>1413278.7309941249</v>
      </c>
      <c r="F24" s="23" t="s">
        <v>42</v>
      </c>
      <c r="G24" s="23" t="s">
        <v>42</v>
      </c>
      <c r="H24" s="23">
        <f>417280.693751728*1.04</f>
        <v>433971.9215017971</v>
      </c>
      <c r="I24" s="52"/>
      <c r="J24" s="52"/>
      <c r="K24" s="52"/>
      <c r="L24" s="52"/>
      <c r="M24" s="52"/>
      <c r="N24" s="52"/>
    </row>
    <row r="25" spans="1:14" s="10" customFormat="1" ht="21" customHeight="1">
      <c r="A25" s="94"/>
      <c r="B25" s="26" t="s">
        <v>60</v>
      </c>
      <c r="C25" s="23">
        <f>1585749.27215368*1.04</f>
        <v>1649179.2430398273</v>
      </c>
      <c r="D25" s="23">
        <f>1600394.95334382*1.04</f>
        <v>1664410.7514775728</v>
      </c>
      <c r="E25" s="23">
        <f>1816616.26124825*1.04</f>
        <v>1889280.91169818</v>
      </c>
      <c r="F25" s="23">
        <f>1114821.09845718*1.04</f>
        <v>1159413.9423954673</v>
      </c>
      <c r="G25" s="23">
        <f>1471372.266318*1.04</f>
        <v>1530227.15697072</v>
      </c>
      <c r="H25" s="23" t="s">
        <v>42</v>
      </c>
      <c r="I25" s="52"/>
      <c r="J25" s="52"/>
      <c r="K25" s="52"/>
      <c r="L25" s="52"/>
      <c r="M25" s="52"/>
      <c r="N25" s="52"/>
    </row>
    <row r="26" spans="1:14" s="10" customFormat="1" ht="18.75" customHeight="1">
      <c r="A26" s="95"/>
      <c r="B26" s="26" t="s">
        <v>75</v>
      </c>
      <c r="C26" s="23" t="s">
        <v>42</v>
      </c>
      <c r="D26" s="23" t="s">
        <v>42</v>
      </c>
      <c r="E26" s="23" t="s">
        <v>42</v>
      </c>
      <c r="F26" s="23">
        <f>4523543.2*1.04</f>
        <v>4704484.9280000003</v>
      </c>
      <c r="G26" s="23" t="s">
        <v>42</v>
      </c>
      <c r="H26" s="23" t="s">
        <v>42</v>
      </c>
      <c r="I26" s="52"/>
      <c r="J26" s="52"/>
      <c r="K26" s="52"/>
      <c r="L26" s="52"/>
      <c r="M26" s="52"/>
      <c r="N26" s="52"/>
    </row>
    <row r="27" spans="1:14" ht="17.25" customHeight="1"/>
    <row r="28" spans="1:14" ht="24.75" customHeight="1">
      <c r="A28" s="91" t="s">
        <v>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33">
      <c r="A29" s="84" t="s">
        <v>64</v>
      </c>
      <c r="B29" s="3" t="s">
        <v>6</v>
      </c>
      <c r="C29" s="92" t="s">
        <v>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8"/>
    </row>
    <row r="30" spans="1:14" ht="16.5" customHeight="1">
      <c r="A30" s="84"/>
      <c r="B30" s="3" t="s">
        <v>8</v>
      </c>
      <c r="C30" s="89" t="s">
        <v>9</v>
      </c>
      <c r="D30" s="90"/>
      <c r="E30" s="90"/>
      <c r="F30" s="90"/>
      <c r="G30" s="90"/>
      <c r="H30" s="90"/>
      <c r="I30" s="90"/>
      <c r="J30" s="89" t="s">
        <v>41</v>
      </c>
      <c r="K30" s="90"/>
      <c r="L30" s="90"/>
      <c r="M30" s="96"/>
    </row>
    <row r="31" spans="1:14" ht="16.5" customHeight="1">
      <c r="A31" s="84"/>
      <c r="B31" s="3" t="s">
        <v>10</v>
      </c>
      <c r="C31" s="86" t="s">
        <v>11</v>
      </c>
      <c r="D31" s="87"/>
      <c r="E31" s="87"/>
      <c r="F31" s="86" t="s">
        <v>12</v>
      </c>
      <c r="G31" s="87"/>
      <c r="H31" s="87"/>
      <c r="I31" s="88"/>
      <c r="J31" s="86" t="s">
        <v>11</v>
      </c>
      <c r="K31" s="87"/>
      <c r="L31" s="87"/>
      <c r="M31" s="88"/>
    </row>
    <row r="32" spans="1:14" ht="38.25">
      <c r="A32" s="84"/>
      <c r="B32" s="22" t="s">
        <v>0</v>
      </c>
      <c r="C32" s="4" t="s">
        <v>1</v>
      </c>
      <c r="D32" s="4" t="s">
        <v>2</v>
      </c>
      <c r="E32" s="4" t="s">
        <v>13</v>
      </c>
      <c r="F32" s="4" t="s">
        <v>1</v>
      </c>
      <c r="G32" s="4" t="s">
        <v>2</v>
      </c>
      <c r="H32" s="4" t="s">
        <v>13</v>
      </c>
      <c r="I32" s="4" t="s">
        <v>14</v>
      </c>
      <c r="J32" s="4" t="s">
        <v>1</v>
      </c>
      <c r="K32" s="4" t="s">
        <v>2</v>
      </c>
      <c r="L32" s="4" t="s">
        <v>13</v>
      </c>
      <c r="M32" s="4" t="s">
        <v>14</v>
      </c>
      <c r="N32" s="62"/>
    </row>
    <row r="33" spans="1:15" s="11" customFormat="1" ht="24.75" customHeight="1">
      <c r="A33" s="85" t="s">
        <v>3</v>
      </c>
      <c r="B33" s="26" t="s">
        <v>4</v>
      </c>
      <c r="C33" s="23">
        <f>2197892.11932219*1.04</f>
        <v>2285807.8040950778</v>
      </c>
      <c r="D33" s="23">
        <f>2219778.38669082*1.04</f>
        <v>2308569.5221584528</v>
      </c>
      <c r="E33" s="23">
        <f>2556288.80572246*1.04</f>
        <v>2658540.3579513584</v>
      </c>
      <c r="F33" s="23">
        <f>2554155.86402122*1.04</f>
        <v>2656322.0985820685</v>
      </c>
      <c r="G33" s="23">
        <f>3024293.05*1.04</f>
        <v>3145264.7719999999</v>
      </c>
      <c r="H33" s="23">
        <f>3223257.13192494*1.04</f>
        <v>3352187.4172019376</v>
      </c>
      <c r="I33" s="23">
        <f>3403551.21913838*1.04</f>
        <v>3539693.2679039156</v>
      </c>
      <c r="J33" s="27" t="s">
        <v>42</v>
      </c>
      <c r="K33" s="27" t="s">
        <v>42</v>
      </c>
      <c r="L33" s="23">
        <f>2038679.728064*1.04</f>
        <v>2120226.9171865601</v>
      </c>
      <c r="M33" s="27" t="s">
        <v>42</v>
      </c>
      <c r="N33" s="53"/>
    </row>
    <row r="34" spans="1:15" ht="26.25" customHeight="1">
      <c r="A34" s="85"/>
      <c r="B34" s="26" t="s">
        <v>60</v>
      </c>
      <c r="C34" s="27" t="s">
        <v>42</v>
      </c>
      <c r="D34" s="24">
        <f>3323045.00802875*1.04</f>
        <v>3455966.8083498999</v>
      </c>
      <c r="E34" s="24">
        <f>3946928.530944*1.04</f>
        <v>4104805.67218176</v>
      </c>
      <c r="F34" s="27" t="s">
        <v>42</v>
      </c>
      <c r="G34" s="24">
        <f>3298351.47091174*1.04</f>
        <v>3430285.5297482098</v>
      </c>
      <c r="H34" s="24">
        <f>3328774.57203088*1.04</f>
        <v>3461925.5549121154</v>
      </c>
      <c r="I34" s="24">
        <f>3411051.84759777*1.04</f>
        <v>3547493.9215016807</v>
      </c>
      <c r="J34" s="24">
        <f>4130775.7*1.04</f>
        <v>4296006.7280000001</v>
      </c>
      <c r="K34" s="24">
        <f>4102192.56625634*1.04</f>
        <v>4266280.2689065943</v>
      </c>
      <c r="L34" s="24">
        <f>4218562.9339666*1.04</f>
        <v>4387305.4513252648</v>
      </c>
      <c r="M34" s="24">
        <f>5520725.90605549*1.04</f>
        <v>5741554.9422977092</v>
      </c>
      <c r="N34" s="62"/>
    </row>
    <row r="35" spans="1:15" ht="13.5" customHeight="1">
      <c r="A35" s="18"/>
      <c r="B35" s="2"/>
      <c r="C35" s="6"/>
      <c r="D35" s="6"/>
      <c r="E35" s="6"/>
      <c r="F35" s="12"/>
      <c r="G35" s="6"/>
      <c r="H35" s="6"/>
      <c r="I35" s="6"/>
      <c r="J35" s="6"/>
      <c r="K35" s="6"/>
      <c r="L35" s="6"/>
      <c r="M35" s="6"/>
      <c r="N35" s="6"/>
    </row>
    <row r="36" spans="1:15" ht="49.5" customHeight="1">
      <c r="A36" s="84" t="s">
        <v>64</v>
      </c>
      <c r="B36" s="29" t="s">
        <v>6</v>
      </c>
      <c r="C36" s="20" t="s">
        <v>40</v>
      </c>
      <c r="D36" s="92" t="s">
        <v>43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28"/>
    </row>
    <row r="37" spans="1:15" ht="33">
      <c r="A37" s="84"/>
      <c r="B37" s="29" t="s">
        <v>8</v>
      </c>
      <c r="C37" s="20" t="s">
        <v>9</v>
      </c>
      <c r="D37" s="92" t="s">
        <v>41</v>
      </c>
      <c r="E37" s="92"/>
      <c r="F37" s="92"/>
      <c r="G37" s="92" t="s">
        <v>9</v>
      </c>
      <c r="H37" s="92"/>
      <c r="I37" s="92"/>
      <c r="J37" s="92"/>
      <c r="K37" s="92"/>
      <c r="L37" s="92"/>
      <c r="M37" s="92"/>
      <c r="N37" s="92"/>
    </row>
    <row r="38" spans="1:15" ht="16.5" customHeight="1">
      <c r="A38" s="84"/>
      <c r="B38" s="29" t="s">
        <v>10</v>
      </c>
      <c r="C38" s="30" t="s">
        <v>11</v>
      </c>
      <c r="D38" s="92" t="s">
        <v>11</v>
      </c>
      <c r="E38" s="92"/>
      <c r="F38" s="92"/>
      <c r="G38" s="92"/>
      <c r="H38" s="92"/>
      <c r="I38" s="92"/>
      <c r="J38" s="92"/>
      <c r="K38" s="86" t="s">
        <v>12</v>
      </c>
      <c r="L38" s="87"/>
      <c r="M38" s="87"/>
      <c r="N38" s="88"/>
    </row>
    <row r="39" spans="1:15" ht="38.25">
      <c r="A39" s="84"/>
      <c r="B39" s="22" t="s">
        <v>0</v>
      </c>
      <c r="C39" s="4" t="s">
        <v>1</v>
      </c>
      <c r="D39" s="4" t="s">
        <v>2</v>
      </c>
      <c r="E39" s="4" t="s">
        <v>13</v>
      </c>
      <c r="F39" s="4" t="s">
        <v>14</v>
      </c>
      <c r="G39" s="4" t="s">
        <v>1</v>
      </c>
      <c r="H39" s="4" t="s">
        <v>2</v>
      </c>
      <c r="I39" s="4" t="s">
        <v>13</v>
      </c>
      <c r="J39" s="4" t="s">
        <v>14</v>
      </c>
      <c r="K39" s="4" t="s">
        <v>1</v>
      </c>
      <c r="L39" s="4" t="s">
        <v>2</v>
      </c>
      <c r="M39" s="4" t="s">
        <v>13</v>
      </c>
      <c r="N39" s="4" t="s">
        <v>14</v>
      </c>
    </row>
    <row r="40" spans="1:15" s="10" customFormat="1" ht="25.5" customHeight="1">
      <c r="A40" s="85" t="s">
        <v>3</v>
      </c>
      <c r="B40" s="26" t="s">
        <v>4</v>
      </c>
      <c r="C40" s="23">
        <f>4838407*1.04</f>
        <v>5031943.28</v>
      </c>
      <c r="D40" s="27" t="s">
        <v>42</v>
      </c>
      <c r="E40" s="27" t="s">
        <v>42</v>
      </c>
      <c r="F40" s="27" t="s">
        <v>42</v>
      </c>
      <c r="G40" s="23">
        <f>8096921.42724373*1.04</f>
        <v>8420798.2843334787</v>
      </c>
      <c r="H40" s="23">
        <f>10078104.28*1.04</f>
        <v>10481228.451199999</v>
      </c>
      <c r="I40" s="23">
        <f>11967185.8128319*1.04</f>
        <v>12445873.245345175</v>
      </c>
      <c r="J40" s="23">
        <f>11601004.8*1.04</f>
        <v>12065044.992000001</v>
      </c>
      <c r="K40" s="23">
        <f>16690709.8595198*1.04</f>
        <v>17358338.253900591</v>
      </c>
      <c r="L40" s="23">
        <f>16803987.6788657*1.04</f>
        <v>17476147.18602033</v>
      </c>
      <c r="M40" s="23">
        <f>16909298.4349405*1.04</f>
        <v>17585670.37233812</v>
      </c>
      <c r="N40" s="23">
        <f>16301577.8097917*1.04</f>
        <v>16953640.922183368</v>
      </c>
      <c r="O40" s="11"/>
    </row>
    <row r="41" spans="1:15" s="10" customFormat="1" ht="24" customHeight="1">
      <c r="A41" s="85"/>
      <c r="B41" s="26" t="s">
        <v>60</v>
      </c>
      <c r="C41" s="27" t="s">
        <v>42</v>
      </c>
      <c r="D41" s="23">
        <f>19194022.5668172*1.04</f>
        <v>19961783.469489891</v>
      </c>
      <c r="E41" s="23">
        <f>19571265.0472274*1.04</f>
        <v>20354115.649116497</v>
      </c>
      <c r="F41" s="23">
        <f>18983462.4*1.04</f>
        <v>19742800.895999998</v>
      </c>
      <c r="G41" s="27" t="s">
        <v>42</v>
      </c>
      <c r="H41" s="27" t="s">
        <v>42</v>
      </c>
      <c r="I41" s="27" t="s">
        <v>42</v>
      </c>
      <c r="J41" s="27" t="s">
        <v>42</v>
      </c>
      <c r="K41" s="23">
        <f>14669928.4228639*1.04</f>
        <v>15256725.559778458</v>
      </c>
      <c r="L41" s="23">
        <f>15807886.8736214*1.04</f>
        <v>16440202.348566256</v>
      </c>
      <c r="M41" s="23">
        <f>16288287.8114601*1.04</f>
        <v>16939819.323918507</v>
      </c>
      <c r="N41" s="23">
        <f>21922718.210883*1.04</f>
        <v>22799626.939318318</v>
      </c>
      <c r="O41" s="11"/>
    </row>
    <row r="42" spans="1:1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</row>
    <row r="43" spans="1:15" ht="40.5" customHeight="1">
      <c r="A43" s="113" t="s">
        <v>78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64"/>
      <c r="L43" s="64"/>
      <c r="M43" s="64"/>
      <c r="N43" s="64"/>
      <c r="O43" s="63"/>
    </row>
    <row r="44" spans="1:15" ht="30" customHeight="1">
      <c r="A44" s="105" t="s">
        <v>70</v>
      </c>
      <c r="B44" s="44" t="s">
        <v>67</v>
      </c>
      <c r="C44" s="107" t="s">
        <v>72</v>
      </c>
      <c r="D44" s="107"/>
      <c r="E44" s="75"/>
      <c r="F44" s="75"/>
    </row>
    <row r="45" spans="1:15" ht="29.25" customHeight="1">
      <c r="A45" s="105"/>
      <c r="B45" s="45" t="s">
        <v>68</v>
      </c>
      <c r="C45" s="108" t="s">
        <v>73</v>
      </c>
      <c r="D45" s="108"/>
      <c r="E45" s="76"/>
      <c r="F45" s="76"/>
      <c r="I45" s="43"/>
    </row>
    <row r="46" spans="1:15" s="63" customFormat="1" ht="28.5" customHeight="1">
      <c r="A46" s="46" t="s">
        <v>66</v>
      </c>
      <c r="B46" s="68" t="s">
        <v>60</v>
      </c>
      <c r="C46" s="111">
        <f>1590139.03858503*1.04</f>
        <v>1653744.6001284313</v>
      </c>
      <c r="D46" s="111"/>
      <c r="E46" s="117"/>
      <c r="F46" s="117"/>
      <c r="G46" s="62"/>
      <c r="H46" s="62"/>
      <c r="I46" s="43"/>
      <c r="J46" s="62"/>
      <c r="K46" s="62"/>
      <c r="L46" s="62"/>
      <c r="M46" s="62"/>
      <c r="N46" s="62"/>
    </row>
    <row r="47" spans="1:15" ht="17.25" customHeight="1">
      <c r="A47" s="42"/>
    </row>
    <row r="48" spans="1:15" ht="42" customHeight="1">
      <c r="A48" s="112" t="s">
        <v>69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47"/>
      <c r="M48" s="47"/>
      <c r="N48" s="47"/>
    </row>
    <row r="49" spans="1:22" ht="47.25">
      <c r="A49" s="14" t="s">
        <v>44</v>
      </c>
      <c r="B49" s="108" t="s">
        <v>45</v>
      </c>
      <c r="C49" s="108"/>
      <c r="D49" s="108"/>
      <c r="E49" s="108"/>
      <c r="F49" s="108"/>
      <c r="G49" s="108"/>
      <c r="H49" s="25" t="s">
        <v>47</v>
      </c>
      <c r="I49" s="108" t="s">
        <v>48</v>
      </c>
      <c r="J49" s="108"/>
      <c r="K49" s="108"/>
      <c r="V49" s="13"/>
    </row>
    <row r="50" spans="1:22" ht="47.25" customHeight="1">
      <c r="A50" s="14" t="s">
        <v>49</v>
      </c>
      <c r="B50" s="108" t="s">
        <v>50</v>
      </c>
      <c r="C50" s="108"/>
      <c r="D50" s="108" t="s">
        <v>51</v>
      </c>
      <c r="E50" s="108"/>
      <c r="F50" s="108"/>
      <c r="G50" s="108"/>
      <c r="H50" s="25" t="s">
        <v>51</v>
      </c>
      <c r="I50" s="108" t="s">
        <v>50</v>
      </c>
      <c r="J50" s="108"/>
      <c r="K50" s="108"/>
      <c r="V50" s="13"/>
    </row>
    <row r="51" spans="1:22" ht="47.25">
      <c r="A51" s="14" t="s">
        <v>52</v>
      </c>
      <c r="B51" s="41" t="s">
        <v>53</v>
      </c>
      <c r="C51" s="41" t="s">
        <v>54</v>
      </c>
      <c r="D51" s="41" t="s">
        <v>53</v>
      </c>
      <c r="E51" s="41" t="s">
        <v>54</v>
      </c>
      <c r="F51" s="41" t="s">
        <v>55</v>
      </c>
      <c r="G51" s="41" t="s">
        <v>58</v>
      </c>
      <c r="H51" s="41" t="s">
        <v>54</v>
      </c>
      <c r="I51" s="41" t="s">
        <v>57</v>
      </c>
      <c r="J51" s="41" t="s">
        <v>53</v>
      </c>
      <c r="K51" s="41" t="s">
        <v>54</v>
      </c>
      <c r="V51" s="15"/>
    </row>
    <row r="52" spans="1:22" s="66" customFormat="1" ht="29.25" customHeight="1">
      <c r="A52" s="26" t="s">
        <v>65</v>
      </c>
      <c r="B52" s="23">
        <f>62909.8474507156*1.04</f>
        <v>65426.241348744225</v>
      </c>
      <c r="C52" s="23">
        <f>16879.6096489663*1.04</f>
        <v>17554.794034924951</v>
      </c>
      <c r="D52" s="23">
        <f>72119.6388464381*1.04</f>
        <v>75004.424400295626</v>
      </c>
      <c r="E52" s="23">
        <f>34869.6796477865*1.04</f>
        <v>36264.466833697959</v>
      </c>
      <c r="F52" s="23">
        <f>21836.0084289914*1.04</f>
        <v>22709.448766151057</v>
      </c>
      <c r="G52" s="59">
        <f>16522.9*1.04</f>
        <v>17183.816000000003</v>
      </c>
      <c r="H52" s="23">
        <f>11224.5723352319*1.04</f>
        <v>11673.555228641177</v>
      </c>
      <c r="I52" s="23">
        <f>19796.0845475465*1.04</f>
        <v>20587.92792944836</v>
      </c>
      <c r="J52" s="23">
        <f>12638.1060069375*1.04</f>
        <v>13143.630247215</v>
      </c>
      <c r="K52" s="23">
        <f>3634.90326366829*1.04</f>
        <v>3780.2993942150219</v>
      </c>
      <c r="L52" s="67"/>
      <c r="M52" s="67"/>
      <c r="N52" s="67"/>
      <c r="V52" s="65"/>
    </row>
    <row r="53" spans="1:22" s="17" customFormat="1" ht="18.75" customHeight="1">
      <c r="A53" s="32"/>
      <c r="B53" s="33"/>
      <c r="C53" s="33"/>
      <c r="D53" s="33"/>
      <c r="E53" s="33"/>
      <c r="F53" s="33"/>
      <c r="G53" s="34"/>
      <c r="H53" s="33"/>
      <c r="I53" s="33"/>
      <c r="J53" s="33"/>
      <c r="K53" s="33"/>
      <c r="L53" s="34"/>
      <c r="M53" s="33"/>
      <c r="N53" s="33"/>
      <c r="O53" s="34"/>
      <c r="P53" s="33"/>
      <c r="Q53" s="33"/>
      <c r="R53" s="33"/>
      <c r="S53" s="33"/>
      <c r="T53" s="33"/>
      <c r="V53" s="16"/>
    </row>
    <row r="54" spans="1:22" s="17" customFormat="1" ht="49.5" customHeight="1">
      <c r="A54" s="14" t="s">
        <v>44</v>
      </c>
      <c r="B54" s="108" t="s">
        <v>46</v>
      </c>
      <c r="C54" s="108"/>
      <c r="D54" s="108"/>
      <c r="E54" s="108"/>
      <c r="F54" s="108"/>
      <c r="G54" s="108"/>
      <c r="H54" s="108"/>
      <c r="I54" s="108"/>
      <c r="J54" s="108"/>
      <c r="K54" s="33"/>
      <c r="L54" s="34"/>
      <c r="M54" s="33"/>
      <c r="N54" s="33"/>
      <c r="O54" s="34"/>
      <c r="P54" s="33"/>
      <c r="Q54" s="33"/>
      <c r="R54" s="33"/>
      <c r="S54" s="33"/>
      <c r="T54" s="33"/>
      <c r="V54" s="16"/>
    </row>
    <row r="55" spans="1:22" s="17" customFormat="1" ht="53.25" customHeight="1">
      <c r="A55" s="14" t="s">
        <v>49</v>
      </c>
      <c r="B55" s="114" t="s">
        <v>50</v>
      </c>
      <c r="C55" s="115"/>
      <c r="D55" s="115"/>
      <c r="E55" s="115"/>
      <c r="F55" s="116"/>
      <c r="G55" s="114" t="s">
        <v>51</v>
      </c>
      <c r="H55" s="115"/>
      <c r="I55" s="115"/>
      <c r="J55" s="116"/>
      <c r="K55" s="33"/>
      <c r="L55" s="34"/>
      <c r="M55" s="33"/>
      <c r="N55" s="33"/>
      <c r="O55" s="34"/>
      <c r="P55" s="33"/>
      <c r="Q55" s="33"/>
      <c r="R55" s="33"/>
      <c r="S55" s="33"/>
      <c r="T55" s="33"/>
      <c r="V55" s="16"/>
    </row>
    <row r="56" spans="1:22" s="17" customFormat="1" ht="47.25" customHeight="1">
      <c r="A56" s="14" t="s">
        <v>71</v>
      </c>
      <c r="B56" s="41" t="s">
        <v>57</v>
      </c>
      <c r="C56" s="41" t="s">
        <v>53</v>
      </c>
      <c r="D56" s="41" t="s">
        <v>54</v>
      </c>
      <c r="E56" s="41" t="s">
        <v>55</v>
      </c>
      <c r="F56" s="41" t="s">
        <v>58</v>
      </c>
      <c r="G56" s="41" t="s">
        <v>54</v>
      </c>
      <c r="H56" s="41" t="s">
        <v>55</v>
      </c>
      <c r="I56" s="41" t="s">
        <v>59</v>
      </c>
      <c r="J56" s="41" t="s">
        <v>56</v>
      </c>
      <c r="K56" s="33"/>
      <c r="L56" s="34"/>
      <c r="M56" s="33"/>
      <c r="N56" s="33"/>
      <c r="O56" s="34"/>
      <c r="P56" s="33"/>
      <c r="Q56" s="33"/>
      <c r="R56" s="33"/>
      <c r="S56" s="33"/>
      <c r="T56" s="33"/>
      <c r="U56" s="16"/>
      <c r="V56" s="16"/>
    </row>
    <row r="57" spans="1:22" s="66" customFormat="1" ht="29.25" customHeight="1">
      <c r="A57" s="26" t="s">
        <v>65</v>
      </c>
      <c r="B57" s="23">
        <f>24297.1042011488*1.04</f>
        <v>25268.988369194751</v>
      </c>
      <c r="C57" s="23">
        <f>11855.2899732168*1.04</f>
        <v>12329.501572145473</v>
      </c>
      <c r="D57" s="23">
        <f>7756.01*1.04</f>
        <v>8066.2504000000008</v>
      </c>
      <c r="E57" s="23">
        <f>4349.88370842087*1.04</f>
        <v>4523.8790567577053</v>
      </c>
      <c r="F57" s="59">
        <f>3432.97648358167*1.04</f>
        <v>3570.2955429249369</v>
      </c>
      <c r="G57" s="23">
        <f>17059.5959909926*1.04</f>
        <v>17741.979830632303</v>
      </c>
      <c r="H57" s="23">
        <f>12951.7344877613*1.04</f>
        <v>13469.803867271752</v>
      </c>
      <c r="I57" s="59">
        <f>10307.9246223625*1.04</f>
        <v>10720.241607256999</v>
      </c>
      <c r="J57" s="23">
        <f>7338.68429085013*1.04</f>
        <v>7632.231662484136</v>
      </c>
      <c r="K57" s="33"/>
      <c r="L57" s="34"/>
      <c r="M57" s="33"/>
      <c r="N57" s="33"/>
      <c r="O57" s="34"/>
      <c r="P57" s="33"/>
      <c r="Q57" s="33"/>
      <c r="R57" s="33"/>
      <c r="S57" s="33"/>
      <c r="T57" s="33"/>
      <c r="U57" s="65"/>
      <c r="V57" s="65"/>
    </row>
    <row r="58" spans="1:22" s="17" customFormat="1" ht="15" customHeight="1">
      <c r="A58" s="36"/>
      <c r="B58" s="33"/>
      <c r="C58" s="33"/>
      <c r="D58" s="33"/>
      <c r="E58" s="33"/>
      <c r="F58" s="34"/>
      <c r="G58" s="33"/>
      <c r="H58" s="33"/>
      <c r="I58" s="34"/>
      <c r="J58" s="33"/>
      <c r="K58" s="33"/>
      <c r="L58" s="34"/>
      <c r="M58" s="33"/>
      <c r="N58" s="33"/>
      <c r="O58" s="34"/>
      <c r="P58" s="33"/>
      <c r="Q58" s="33"/>
      <c r="R58" s="33"/>
      <c r="S58" s="33"/>
      <c r="T58" s="33"/>
      <c r="U58" s="16"/>
      <c r="V58" s="16"/>
    </row>
    <row r="59" spans="1:22" s="17" customFormat="1" ht="42" customHeight="1">
      <c r="A59" s="91" t="s">
        <v>79</v>
      </c>
      <c r="B59" s="91"/>
      <c r="C59" s="91"/>
      <c r="D59" s="91"/>
      <c r="E59" s="91"/>
      <c r="F59" s="91"/>
      <c r="G59" s="91"/>
      <c r="H59" s="91"/>
      <c r="I59" s="91"/>
      <c r="J59" s="91"/>
      <c r="K59" s="48"/>
      <c r="L59" s="48"/>
      <c r="M59" s="48"/>
      <c r="N59" s="48"/>
      <c r="O59" s="34"/>
      <c r="P59" s="33"/>
      <c r="Q59" s="33"/>
      <c r="R59" s="33"/>
      <c r="S59" s="33"/>
      <c r="T59" s="33"/>
      <c r="U59" s="16"/>
      <c r="V59" s="16"/>
    </row>
    <row r="60" spans="1:22" s="17" customFormat="1" ht="34.5" customHeight="1">
      <c r="A60" s="109" t="s">
        <v>74</v>
      </c>
      <c r="B60" s="110"/>
      <c r="C60" s="49"/>
      <c r="D60" s="54"/>
      <c r="E60" s="33"/>
      <c r="F60" s="34"/>
      <c r="G60" s="33"/>
      <c r="H60" s="33"/>
      <c r="I60" s="34"/>
      <c r="J60" s="33"/>
      <c r="K60" s="33"/>
      <c r="L60" s="34"/>
      <c r="M60" s="33"/>
      <c r="N60" s="33"/>
      <c r="O60" s="34"/>
      <c r="P60" s="33"/>
      <c r="Q60" s="33"/>
      <c r="R60" s="33"/>
      <c r="S60" s="33"/>
      <c r="T60" s="33"/>
      <c r="U60" s="16"/>
      <c r="V60" s="16"/>
    </row>
    <row r="61" spans="1:22" s="17" customFormat="1" ht="30.75" customHeight="1">
      <c r="A61" s="14" t="s">
        <v>49</v>
      </c>
      <c r="B61" s="44" t="s">
        <v>51</v>
      </c>
      <c r="C61" s="15"/>
      <c r="D61" s="54"/>
      <c r="E61" s="33"/>
      <c r="F61" s="34"/>
      <c r="G61" s="33"/>
      <c r="H61" s="33"/>
      <c r="I61" s="34"/>
      <c r="J61" s="33"/>
      <c r="K61" s="33"/>
      <c r="L61" s="34"/>
      <c r="M61" s="33"/>
      <c r="N61" s="33"/>
      <c r="O61" s="34"/>
      <c r="P61" s="33"/>
      <c r="Q61" s="33"/>
      <c r="R61" s="33"/>
      <c r="S61" s="33"/>
      <c r="T61" s="33"/>
      <c r="U61" s="16"/>
      <c r="V61" s="16"/>
    </row>
    <row r="62" spans="1:22" s="17" customFormat="1" ht="46.5" customHeight="1">
      <c r="A62" s="14" t="s">
        <v>71</v>
      </c>
      <c r="B62" s="41" t="s">
        <v>56</v>
      </c>
      <c r="C62" s="50"/>
      <c r="D62" s="54"/>
      <c r="E62" s="33"/>
      <c r="F62" s="34"/>
      <c r="G62" s="33"/>
      <c r="H62" s="33"/>
      <c r="I62" s="34"/>
      <c r="J62" s="33"/>
      <c r="K62" s="33"/>
      <c r="L62" s="34"/>
      <c r="M62" s="33"/>
      <c r="N62" s="33"/>
      <c r="O62" s="34"/>
      <c r="P62" s="33"/>
      <c r="Q62" s="33"/>
      <c r="R62" s="33"/>
      <c r="S62" s="33"/>
      <c r="T62" s="33"/>
      <c r="U62" s="16"/>
      <c r="V62" s="16"/>
    </row>
    <row r="63" spans="1:22" s="17" customFormat="1" ht="33" customHeight="1">
      <c r="A63" s="46" t="s">
        <v>66</v>
      </c>
      <c r="B63" s="45" t="s">
        <v>60</v>
      </c>
      <c r="C63" s="50"/>
      <c r="D63" s="54"/>
      <c r="E63" s="33"/>
      <c r="F63" s="34"/>
      <c r="G63" s="33"/>
      <c r="H63" s="33"/>
      <c r="I63" s="34"/>
      <c r="J63" s="33"/>
      <c r="K63" s="33"/>
      <c r="L63" s="34"/>
      <c r="M63" s="33"/>
      <c r="N63" s="33"/>
      <c r="O63" s="34"/>
      <c r="P63" s="33"/>
      <c r="Q63" s="33"/>
      <c r="R63" s="33"/>
      <c r="S63" s="33"/>
      <c r="T63" s="33"/>
      <c r="U63" s="16"/>
      <c r="V63" s="16"/>
    </row>
    <row r="64" spans="1:22" s="17" customFormat="1" ht="15" customHeight="1">
      <c r="A64" s="60" t="s">
        <v>76</v>
      </c>
      <c r="B64" s="61">
        <f>9999.95*1.04</f>
        <v>10399.948</v>
      </c>
      <c r="C64" s="33"/>
      <c r="D64" s="33"/>
      <c r="E64" s="33"/>
      <c r="F64" s="34"/>
      <c r="G64" s="33"/>
      <c r="H64" s="33"/>
      <c r="I64" s="34"/>
      <c r="J64" s="33"/>
      <c r="K64" s="33"/>
      <c r="L64" s="34"/>
      <c r="M64" s="33"/>
      <c r="N64" s="33"/>
      <c r="O64" s="34"/>
      <c r="P64" s="33"/>
      <c r="Q64" s="33"/>
      <c r="R64" s="33"/>
      <c r="S64" s="33"/>
      <c r="T64" s="33"/>
      <c r="U64" s="16"/>
      <c r="V64" s="16"/>
    </row>
    <row r="65" spans="1:22" s="17" customFormat="1" ht="15" customHeight="1">
      <c r="A65" s="36"/>
      <c r="B65" s="33"/>
      <c r="C65" s="33"/>
      <c r="D65" s="33"/>
      <c r="E65" s="33"/>
      <c r="F65" s="33"/>
      <c r="G65" s="34"/>
      <c r="H65" s="33"/>
      <c r="I65" s="33"/>
      <c r="J65" s="33"/>
      <c r="K65" s="33"/>
      <c r="L65" s="34"/>
      <c r="M65" s="33"/>
      <c r="N65" s="33"/>
      <c r="O65" s="34"/>
      <c r="P65" s="33"/>
      <c r="Q65" s="33"/>
      <c r="R65" s="33"/>
      <c r="S65" s="33"/>
      <c r="T65" s="33"/>
      <c r="U65" s="16"/>
      <c r="V65" s="16"/>
    </row>
    <row r="66" spans="1:22" ht="18" customHeight="1">
      <c r="A66" s="35" t="s">
        <v>62</v>
      </c>
    </row>
    <row r="67" spans="1:22" ht="45.75" customHeight="1">
      <c r="A67" s="106" t="s">
        <v>80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37"/>
      <c r="P67" s="37"/>
      <c r="Q67" s="37"/>
      <c r="R67" s="37"/>
      <c r="S67" s="37"/>
      <c r="T67" s="37"/>
      <c r="U67" s="37"/>
    </row>
    <row r="68" spans="1:22" ht="35.25" customHeight="1">
      <c r="A68" s="104" t="s">
        <v>61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</row>
    <row r="69" spans="1:22" ht="18.75" customHeight="1">
      <c r="B69" s="71" t="s">
        <v>88</v>
      </c>
      <c r="H69" s="51" t="s">
        <v>89</v>
      </c>
    </row>
    <row r="71" spans="1:22"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21"/>
      <c r="P71" s="21"/>
      <c r="Q71" s="21"/>
      <c r="R71" s="21"/>
      <c r="S71" s="21"/>
      <c r="T71" s="21"/>
      <c r="U71" s="21"/>
    </row>
  </sheetData>
  <mergeCells count="58">
    <mergeCell ref="K38:N38"/>
    <mergeCell ref="A48:K48"/>
    <mergeCell ref="A43:J43"/>
    <mergeCell ref="A59:J59"/>
    <mergeCell ref="I50:K50"/>
    <mergeCell ref="B55:F55"/>
    <mergeCell ref="G55:J55"/>
    <mergeCell ref="E46:F46"/>
    <mergeCell ref="A68:N68"/>
    <mergeCell ref="A44:A45"/>
    <mergeCell ref="A40:A41"/>
    <mergeCell ref="D37:F37"/>
    <mergeCell ref="D38:J38"/>
    <mergeCell ref="A67:N67"/>
    <mergeCell ref="C44:D44"/>
    <mergeCell ref="A36:A39"/>
    <mergeCell ref="B49:G49"/>
    <mergeCell ref="B54:J54"/>
    <mergeCell ref="C45:D45"/>
    <mergeCell ref="B50:C50"/>
    <mergeCell ref="D50:G50"/>
    <mergeCell ref="I49:K49"/>
    <mergeCell ref="A60:B60"/>
    <mergeCell ref="C46:D46"/>
    <mergeCell ref="A18:N18"/>
    <mergeCell ref="A9:N9"/>
    <mergeCell ref="A10:H10"/>
    <mergeCell ref="B11:G11"/>
    <mergeCell ref="B12:G12"/>
    <mergeCell ref="B13:G13"/>
    <mergeCell ref="B14:G14"/>
    <mergeCell ref="B15:G15"/>
    <mergeCell ref="B16:G16"/>
    <mergeCell ref="A28:N28"/>
    <mergeCell ref="G37:N37"/>
    <mergeCell ref="D36:N36"/>
    <mergeCell ref="C31:E31"/>
    <mergeCell ref="A19:N19"/>
    <mergeCell ref="A24:A26"/>
    <mergeCell ref="C29:M29"/>
    <mergeCell ref="J30:M30"/>
    <mergeCell ref="J31:M31"/>
    <mergeCell ref="K2:N3"/>
    <mergeCell ref="A6:N6"/>
    <mergeCell ref="A7:N7"/>
    <mergeCell ref="E44:F44"/>
    <mergeCell ref="E45:F45"/>
    <mergeCell ref="A8:N8"/>
    <mergeCell ref="C20:G20"/>
    <mergeCell ref="C21:E21"/>
    <mergeCell ref="F21:G21"/>
    <mergeCell ref="C22:E22"/>
    <mergeCell ref="F22:G22"/>
    <mergeCell ref="A20:A23"/>
    <mergeCell ref="A29:A32"/>
    <mergeCell ref="A33:A34"/>
    <mergeCell ref="F31:I31"/>
    <mergeCell ref="C30:I30"/>
  </mergeCells>
  <pageMargins left="0.70866141732283472" right="0.19685039370078741" top="0.35433070866141736" bottom="0.35433070866141736" header="0.31496062992125984" footer="0.31496062992125984"/>
  <pageSetup paperSize="9" scale="38" orientation="portrait" r:id="rId1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</vt:lpstr>
      <vt:lpstr>'Приложение 3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2018-10-17T12:07:40Z</dcterms:modified>
</cp:coreProperties>
</file>